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C:\Users\maekawa.toshi\Downloads\"/>
    </mc:Choice>
  </mc:AlternateContent>
  <xr:revisionPtr revIDLastSave="0" documentId="13_ncr:1_{A8CF1C78-E843-41DF-A86A-961F8067BAF0}" xr6:coauthVersionLast="47" xr6:coauthVersionMax="47" xr10:uidLastSave="{00000000-0000-0000-0000-000000000000}"/>
  <bookViews>
    <workbookView xWindow="420" yWindow="4220" windowWidth="17930" windowHeight="10200" tabRatio="780" xr2:uid="{00000000-000D-0000-FFFF-FFFF00000000}"/>
  </bookViews>
  <sheets>
    <sheet name="プラン変更確認シート（FCD）" sheetId="45" r:id="rId1"/>
    <sheet name="メニュー対応表" sheetId="44" state="hidden" r:id="rId2"/>
    <sheet name="list" sheetId="39" state="hidden" r:id="rId3"/>
    <sheet name="Table" sheetId="33" state="hidden" r:id="rId4"/>
  </sheets>
  <definedNames>
    <definedName name="_xlnm.Print_Area" localSheetId="0">'プラン変更確認シート（FCD）'!$A$1:$BE$60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44" l="1"/>
  <c r="K21" i="44"/>
  <c r="E21" i="44" s="1"/>
  <c r="K17" i="44"/>
  <c r="E17" i="44" s="1"/>
  <c r="K16" i="44"/>
  <c r="E16" i="44" s="1"/>
  <c r="K15" i="44"/>
  <c r="E15" i="44" s="1"/>
  <c r="E26" i="44"/>
  <c r="K26" i="44" s="1"/>
  <c r="E24" i="44"/>
  <c r="K25" i="44" s="1"/>
  <c r="E22" i="44"/>
  <c r="K23" i="44" s="1"/>
  <c r="K19" i="44"/>
  <c r="E19" i="44" s="1"/>
  <c r="K18" i="44"/>
  <c r="E18" i="44" s="1"/>
  <c r="K11" i="44"/>
  <c r="K14" i="44" s="1"/>
  <c r="K13" i="44"/>
  <c r="K12" i="44"/>
  <c r="K10" i="44"/>
  <c r="K9" i="44"/>
  <c r="K8" i="44"/>
  <c r="K7" i="44"/>
  <c r="K5" i="44"/>
  <c r="K6" i="44"/>
  <c r="K4" i="44"/>
  <c r="K22" i="44" l="1"/>
  <c r="K24" i="44"/>
  <c r="E11" i="44"/>
  <c r="O25" i="44" l="1"/>
  <c r="O26" i="44"/>
  <c r="Q26" i="44" s="1"/>
  <c r="R26" i="44" s="1"/>
  <c r="O24" i="44"/>
  <c r="O23" i="44"/>
  <c r="O22" i="44"/>
  <c r="R21" i="44"/>
  <c r="O21" i="44"/>
  <c r="R20" i="44"/>
  <c r="O20" i="44"/>
  <c r="R19" i="44"/>
  <c r="O19" i="44"/>
  <c r="R18" i="44"/>
  <c r="O18" i="44"/>
  <c r="O17" i="44"/>
  <c r="Q17" i="44" s="1"/>
  <c r="R17" i="44" s="1"/>
  <c r="O16" i="44"/>
  <c r="Q16" i="44" s="1"/>
  <c r="R16" i="44" s="1"/>
  <c r="R15" i="44"/>
  <c r="O15" i="44"/>
  <c r="O14" i="44"/>
  <c r="O12" i="44"/>
  <c r="O11" i="44"/>
  <c r="O10" i="44"/>
  <c r="O9" i="44"/>
  <c r="O8" i="44"/>
  <c r="O7" i="44"/>
  <c r="O6" i="44"/>
  <c r="O5" i="44"/>
  <c r="O4" i="44"/>
  <c r="Q24" i="44" l="1"/>
  <c r="R24" i="44" s="1"/>
  <c r="Q22" i="44"/>
  <c r="R22" i="44" s="1"/>
  <c r="Q11" i="44"/>
  <c r="R11" i="44" s="1"/>
  <c r="Q4" i="44"/>
  <c r="R4" i="44" s="1"/>
  <c r="N22" i="39" l="1"/>
  <c r="N13" i="39"/>
  <c r="M14" i="39" l="1"/>
  <c r="M15" i="39"/>
  <c r="M16" i="39"/>
  <c r="M17" i="39"/>
  <c r="M18" i="39"/>
  <c r="M19" i="39"/>
  <c r="M20" i="39"/>
  <c r="M21" i="39"/>
  <c r="M22" i="39"/>
  <c r="M23" i="39"/>
  <c r="M24" i="39"/>
  <c r="M25" i="39"/>
  <c r="M26" i="39"/>
  <c r="M27" i="39"/>
  <c r="M28" i="39"/>
  <c r="M29" i="39"/>
  <c r="M30" i="39"/>
  <c r="M31" i="39"/>
  <c r="M32" i="39"/>
  <c r="M33" i="39"/>
  <c r="M34" i="39"/>
  <c r="M35" i="39"/>
  <c r="M36" i="39"/>
  <c r="M37" i="39"/>
  <c r="M38" i="39"/>
  <c r="M39" i="39"/>
  <c r="M40" i="39"/>
  <c r="M41" i="39"/>
  <c r="M42" i="39"/>
  <c r="M43" i="39"/>
  <c r="M44" i="39"/>
  <c r="M45" i="39"/>
  <c r="M46" i="39"/>
  <c r="M47" i="39"/>
  <c r="M48" i="39"/>
  <c r="M49" i="39"/>
  <c r="M50" i="39"/>
  <c r="M51" i="39"/>
  <c r="M52" i="39"/>
  <c r="M53" i="39"/>
  <c r="M54" i="39"/>
  <c r="M55" i="39"/>
  <c r="M13" i="39"/>
  <c r="K14" i="39"/>
  <c r="L14" i="39" s="1"/>
  <c r="K15" i="39"/>
  <c r="L15" i="39" s="1"/>
  <c r="K16" i="39"/>
  <c r="L16" i="39" s="1"/>
  <c r="K17" i="39"/>
  <c r="L17" i="39" s="1"/>
  <c r="K18" i="39"/>
  <c r="L18" i="39" s="1"/>
  <c r="K19" i="39"/>
  <c r="L19" i="39" s="1"/>
  <c r="K20" i="39"/>
  <c r="K21" i="39"/>
  <c r="L21" i="39" s="1"/>
  <c r="K22" i="39"/>
  <c r="L22" i="39" s="1"/>
  <c r="K23" i="39"/>
  <c r="L23" i="39" s="1"/>
  <c r="K24" i="39"/>
  <c r="L24" i="39" s="1"/>
  <c r="K25" i="39"/>
  <c r="L25" i="39" s="1"/>
  <c r="K26" i="39"/>
  <c r="L26" i="39" s="1"/>
  <c r="K27" i="39"/>
  <c r="L27" i="39" s="1"/>
  <c r="K28" i="39"/>
  <c r="L28" i="39" s="1"/>
  <c r="K29" i="39"/>
  <c r="L29" i="39" s="1"/>
  <c r="K30" i="39"/>
  <c r="L30" i="39" s="1"/>
  <c r="K31" i="39"/>
  <c r="L31" i="39" s="1"/>
  <c r="K32" i="39"/>
  <c r="K33" i="39"/>
  <c r="L33" i="39" s="1"/>
  <c r="K34" i="39"/>
  <c r="L34" i="39" s="1"/>
  <c r="K35" i="39"/>
  <c r="L35" i="39" s="1"/>
  <c r="K36" i="39"/>
  <c r="L36" i="39" s="1"/>
  <c r="K37" i="39"/>
  <c r="L37" i="39" s="1"/>
  <c r="K38" i="39"/>
  <c r="L38" i="39" s="1"/>
  <c r="K39" i="39"/>
  <c r="L39" i="39" s="1"/>
  <c r="K40" i="39"/>
  <c r="K41" i="39"/>
  <c r="L41" i="39" s="1"/>
  <c r="K42" i="39"/>
  <c r="L42" i="39" s="1"/>
  <c r="K43" i="39"/>
  <c r="L43" i="39" s="1"/>
  <c r="K44" i="39"/>
  <c r="L44" i="39" s="1"/>
  <c r="K45" i="39"/>
  <c r="L45" i="39" s="1"/>
  <c r="K46" i="39"/>
  <c r="L46" i="39" s="1"/>
  <c r="K47" i="39"/>
  <c r="L47" i="39" s="1"/>
  <c r="K48" i="39"/>
  <c r="L48" i="39" s="1"/>
  <c r="K49" i="39"/>
  <c r="L49" i="39" s="1"/>
  <c r="K50" i="39"/>
  <c r="L50" i="39" s="1"/>
  <c r="K51" i="39"/>
  <c r="L51" i="39" s="1"/>
  <c r="K52" i="39"/>
  <c r="L52" i="39" s="1"/>
  <c r="K53" i="39"/>
  <c r="L53" i="39" s="1"/>
  <c r="K54" i="39"/>
  <c r="L54" i="39" s="1"/>
  <c r="K55" i="39"/>
  <c r="N14" i="39"/>
  <c r="O14" i="39"/>
  <c r="N15" i="39"/>
  <c r="O15" i="39"/>
  <c r="N16" i="39"/>
  <c r="O16" i="39"/>
  <c r="N17" i="39"/>
  <c r="O17" i="39"/>
  <c r="N18" i="39"/>
  <c r="O18" i="39"/>
  <c r="N19" i="39"/>
  <c r="O19" i="39"/>
  <c r="N20" i="39"/>
  <c r="O20" i="39"/>
  <c r="N21" i="39"/>
  <c r="O21" i="39"/>
  <c r="O22" i="39"/>
  <c r="N23" i="39"/>
  <c r="O23" i="39"/>
  <c r="N24" i="39"/>
  <c r="O24" i="39"/>
  <c r="N25" i="39"/>
  <c r="O25" i="39"/>
  <c r="N26" i="39"/>
  <c r="O26" i="39"/>
  <c r="N27" i="39"/>
  <c r="O27" i="39"/>
  <c r="N28" i="39"/>
  <c r="O28" i="39"/>
  <c r="N29" i="39"/>
  <c r="O29" i="39"/>
  <c r="N30" i="39"/>
  <c r="O30" i="39"/>
  <c r="N31" i="39"/>
  <c r="O31" i="39"/>
  <c r="N32" i="39"/>
  <c r="O32" i="39"/>
  <c r="N33" i="39"/>
  <c r="O33" i="39"/>
  <c r="N34" i="39"/>
  <c r="O34" i="39"/>
  <c r="N35" i="39"/>
  <c r="O35" i="39"/>
  <c r="N36" i="39"/>
  <c r="O36" i="39"/>
  <c r="N37" i="39"/>
  <c r="O37" i="39"/>
  <c r="N38" i="39"/>
  <c r="O38" i="39"/>
  <c r="N39" i="39"/>
  <c r="O39" i="39"/>
  <c r="N40" i="39"/>
  <c r="O40" i="39"/>
  <c r="N41" i="39"/>
  <c r="O41" i="39"/>
  <c r="N42" i="39"/>
  <c r="O42" i="39"/>
  <c r="N43" i="39"/>
  <c r="O43" i="39"/>
  <c r="N44" i="39"/>
  <c r="O44" i="39"/>
  <c r="N45" i="39"/>
  <c r="O45" i="39"/>
  <c r="N46" i="39"/>
  <c r="O46" i="39"/>
  <c r="N47" i="39"/>
  <c r="O47" i="39"/>
  <c r="N48" i="39"/>
  <c r="O48" i="39"/>
  <c r="N49" i="39"/>
  <c r="O49" i="39"/>
  <c r="N50" i="39"/>
  <c r="O50" i="39"/>
  <c r="N51" i="39"/>
  <c r="O51" i="39"/>
  <c r="N52" i="39"/>
  <c r="O52" i="39"/>
  <c r="N53" i="39"/>
  <c r="O53" i="39"/>
  <c r="N54" i="39"/>
  <c r="O54" i="39"/>
  <c r="N55" i="39"/>
  <c r="O55" i="39"/>
  <c r="O13" i="39"/>
  <c r="O12" i="39"/>
  <c r="N12" i="39"/>
  <c r="L32" i="39"/>
  <c r="L55" i="39"/>
  <c r="L20" i="39"/>
  <c r="L40" i="39"/>
  <c r="K13" i="39"/>
  <c r="L13"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P4" authorId="0" shapeId="0" xr:uid="{00000000-0006-0000-0100-000001000000}">
      <text>
        <r>
          <rPr>
            <b/>
            <sz val="9"/>
            <color indexed="81"/>
            <rFont val="ＭＳ Ｐゴシック"/>
            <family val="3"/>
            <charset val="128"/>
          </rPr>
          <t>Owner:</t>
        </r>
        <r>
          <rPr>
            <sz val="9"/>
            <color indexed="81"/>
            <rFont val="ＭＳ Ｐゴシック"/>
            <family val="3"/>
            <charset val="128"/>
          </rPr>
          <t xml:space="preserve">
構内接続原価</t>
        </r>
      </text>
    </comment>
    <comment ref="P16" authorId="0" shapeId="0" xr:uid="{00000000-0006-0000-0100-000002000000}">
      <text>
        <r>
          <rPr>
            <b/>
            <sz val="9"/>
            <color indexed="81"/>
            <rFont val="ＭＳ Ｐゴシック"/>
            <family val="3"/>
            <charset val="128"/>
          </rPr>
          <t>Owner:</t>
        </r>
        <r>
          <rPr>
            <sz val="9"/>
            <color indexed="81"/>
            <rFont val="ＭＳ Ｐゴシック"/>
            <family val="3"/>
            <charset val="128"/>
          </rPr>
          <t xml:space="preserve">
Windows OS 平日サポート</t>
        </r>
      </text>
    </comment>
    <comment ref="P17" authorId="0" shapeId="0" xr:uid="{00000000-0006-0000-0100-000003000000}">
      <text>
        <r>
          <rPr>
            <b/>
            <sz val="9"/>
            <color indexed="81"/>
            <rFont val="ＭＳ Ｐゴシック"/>
            <family val="3"/>
            <charset val="128"/>
          </rPr>
          <t>Owner:</t>
        </r>
        <r>
          <rPr>
            <sz val="9"/>
            <color indexed="81"/>
            <rFont val="ＭＳ Ｐゴシック"/>
            <family val="3"/>
            <charset val="128"/>
          </rPr>
          <t xml:space="preserve">
Windows OS2 4Hサポート</t>
        </r>
      </text>
    </comment>
  </commentList>
</comments>
</file>

<file path=xl/sharedStrings.xml><?xml version="1.0" encoding="utf-8"?>
<sst xmlns="http://schemas.openxmlformats.org/spreadsheetml/2006/main" count="636" uniqueCount="327">
  <si>
    <t>お客様記入欄（黄色網掛け部分をご記入ください）</t>
    <rPh sb="1" eb="3">
      <t>キャクサマ</t>
    </rPh>
    <rPh sb="3" eb="5">
      <t>キニュウ</t>
    </rPh>
    <rPh sb="5" eb="6">
      <t>ラン</t>
    </rPh>
    <rPh sb="7" eb="9">
      <t>キイロ</t>
    </rPh>
    <rPh sb="9" eb="11">
      <t>アミカ</t>
    </rPh>
    <rPh sb="12" eb="14">
      <t>ブブン</t>
    </rPh>
    <rPh sb="16" eb="18">
      <t>キニュウ</t>
    </rPh>
    <phoneticPr fontId="5"/>
  </si>
  <si>
    <t>【お客様情報】</t>
    <rPh sb="2" eb="4">
      <t>キャクサマ</t>
    </rPh>
    <rPh sb="4" eb="6">
      <t>ジョウホウ</t>
    </rPh>
    <phoneticPr fontId="5"/>
  </si>
  <si>
    <t>記入日</t>
    <rPh sb="0" eb="2">
      <t>キニュウ</t>
    </rPh>
    <rPh sb="2" eb="3">
      <t>ビ</t>
    </rPh>
    <phoneticPr fontId="5"/>
  </si>
  <si>
    <t>（フリガナ）</t>
    <phoneticPr fontId="5"/>
  </si>
  <si>
    <t>法人名</t>
    <rPh sb="0" eb="2">
      <t>ホウジン</t>
    </rPh>
    <rPh sb="2" eb="3">
      <t>メイ</t>
    </rPh>
    <phoneticPr fontId="5"/>
  </si>
  <si>
    <t>氏名</t>
    <rPh sb="0" eb="2">
      <t>シメイ</t>
    </rPh>
    <phoneticPr fontId="5"/>
  </si>
  <si>
    <t>連絡先</t>
    <rPh sb="0" eb="2">
      <t>レンラク</t>
    </rPh>
    <rPh sb="2" eb="3">
      <t>サキ</t>
    </rPh>
    <phoneticPr fontId="5"/>
  </si>
  <si>
    <t>TEL</t>
    <phoneticPr fontId="5"/>
  </si>
  <si>
    <t>E-mail</t>
    <phoneticPr fontId="5"/>
  </si>
  <si>
    <t>【現在ご利用中の契約情報】</t>
    <rPh sb="1" eb="3">
      <t>ゲンザイ</t>
    </rPh>
    <rPh sb="4" eb="7">
      <t>リヨウチュウ</t>
    </rPh>
    <rPh sb="8" eb="10">
      <t>ケイヤク</t>
    </rPh>
    <rPh sb="10" eb="12">
      <t>ジョウホウ</t>
    </rPh>
    <phoneticPr fontId="5"/>
  </si>
  <si>
    <t>お客様契約番号</t>
    <rPh sb="1" eb="3">
      <t>キャクサマ</t>
    </rPh>
    <rPh sb="3" eb="5">
      <t>ケイヤク</t>
    </rPh>
    <rPh sb="5" eb="7">
      <t>バンゴウ</t>
    </rPh>
    <phoneticPr fontId="5"/>
  </si>
  <si>
    <t>【プラン変更に関する情報】</t>
    <rPh sb="4" eb="6">
      <t>ヘンコウ</t>
    </rPh>
    <rPh sb="7" eb="8">
      <t>カン</t>
    </rPh>
    <rPh sb="10" eb="12">
      <t>ジョウホウ</t>
    </rPh>
    <phoneticPr fontId="5"/>
  </si>
  <si>
    <t>お申込み予定のプラン</t>
    <rPh sb="1" eb="2">
      <t>モウ</t>
    </rPh>
    <rPh sb="2" eb="3">
      <t>コ</t>
    </rPh>
    <rPh sb="4" eb="6">
      <t>ヨテイ</t>
    </rPh>
    <phoneticPr fontId="5"/>
  </si>
  <si>
    <t>＜選択してください＞</t>
  </si>
  <si>
    <t>変更開始希望月</t>
    <phoneticPr fontId="5"/>
  </si>
  <si>
    <t>　　　　年　　月</t>
    <rPh sb="4" eb="5">
      <t>ネン</t>
    </rPh>
    <rPh sb="7" eb="8">
      <t>ガツ</t>
    </rPh>
    <phoneticPr fontId="5"/>
  </si>
  <si>
    <t>各プランの概要は以下をご参照ください</t>
    <rPh sb="0" eb="1">
      <t>カク</t>
    </rPh>
    <rPh sb="5" eb="7">
      <t>ガイヨウ</t>
    </rPh>
    <rPh sb="8" eb="10">
      <t>イカ</t>
    </rPh>
    <rPh sb="12" eb="14">
      <t>サンショウ</t>
    </rPh>
    <phoneticPr fontId="5"/>
  </si>
  <si>
    <t>プラン名</t>
    <rPh sb="3" eb="4">
      <t>メイ</t>
    </rPh>
    <phoneticPr fontId="5"/>
  </si>
  <si>
    <t>プラン概要</t>
    <phoneticPr fontId="5"/>
  </si>
  <si>
    <t>エントリープラン</t>
    <phoneticPr fontId="5"/>
  </si>
  <si>
    <r>
      <t>テキスト翻訳、ファイル翻訳の翻訳文字数が月</t>
    </r>
    <r>
      <rPr>
        <b/>
        <sz val="10"/>
        <rFont val="Meiryo UI"/>
        <family val="3"/>
        <charset val="128"/>
      </rPr>
      <t>75,000</t>
    </r>
    <r>
      <rPr>
        <sz val="10"/>
        <rFont val="Meiryo UI"/>
        <family val="3"/>
        <charset val="128"/>
      </rPr>
      <t>文字まで、以下の条件でご利用いただけるプランです。
・テキスト翻訳の翻訳処理数は同時</t>
    </r>
    <r>
      <rPr>
        <b/>
        <sz val="10"/>
        <rFont val="Meiryo UI"/>
        <family val="3"/>
        <charset val="128"/>
      </rPr>
      <t>1</t>
    </r>
    <r>
      <rPr>
        <sz val="10"/>
        <rFont val="Meiryo UI"/>
        <family val="3"/>
        <charset val="128"/>
      </rPr>
      <t>処理まで
・ファイル翻訳のファイル受付数は最大</t>
    </r>
    <r>
      <rPr>
        <b/>
        <sz val="10"/>
        <rFont val="Meiryo UI"/>
        <family val="3"/>
        <charset val="128"/>
      </rPr>
      <t>1</t>
    </r>
    <r>
      <rPr>
        <sz val="10"/>
        <rFont val="Meiryo UI"/>
        <family val="3"/>
        <charset val="128"/>
      </rPr>
      <t>ファイルまで
月75,000 文字を</t>
    </r>
    <r>
      <rPr>
        <b/>
        <sz val="10"/>
        <rFont val="Meiryo UI"/>
        <family val="3"/>
        <charset val="128"/>
      </rPr>
      <t>超えた場合</t>
    </r>
    <r>
      <rPr>
        <sz val="10"/>
        <rFont val="Meiryo UI"/>
        <family val="3"/>
        <charset val="128"/>
      </rPr>
      <t>は、各月末日までテキスト翻訳およびファイル翻訳を実行できません。</t>
    </r>
    <rPh sb="119" eb="121">
      <t>カクツキ</t>
    </rPh>
    <rPh sb="121" eb="123">
      <t>マツジツ</t>
    </rPh>
    <rPh sb="141" eb="143">
      <t>ジッコウ</t>
    </rPh>
    <phoneticPr fontId="5"/>
  </si>
  <si>
    <t>ベーシックプラン</t>
    <phoneticPr fontId="5"/>
  </si>
  <si>
    <r>
      <t>テキスト翻訳、ファイル翻訳の翻訳文字数が月</t>
    </r>
    <r>
      <rPr>
        <b/>
        <sz val="10"/>
        <rFont val="Meiryo UI"/>
        <family val="3"/>
        <charset val="128"/>
      </rPr>
      <t>300,000</t>
    </r>
    <r>
      <rPr>
        <sz val="10"/>
        <rFont val="Meiryo UI"/>
        <family val="3"/>
        <charset val="128"/>
      </rPr>
      <t>文字まで、以下の条件でご利用いただけるプランです。
・テキスト翻訳の翻訳処理数は同時</t>
    </r>
    <r>
      <rPr>
        <b/>
        <sz val="10"/>
        <rFont val="Meiryo UI"/>
        <family val="3"/>
        <charset val="128"/>
      </rPr>
      <t>２</t>
    </r>
    <r>
      <rPr>
        <sz val="10"/>
        <rFont val="Meiryo UI"/>
        <family val="3"/>
        <charset val="128"/>
      </rPr>
      <t>処理まで
・ファイル翻訳のファイル受付数は最大</t>
    </r>
    <r>
      <rPr>
        <b/>
        <sz val="10"/>
        <rFont val="Meiryo UI"/>
        <family val="3"/>
        <charset val="128"/>
      </rPr>
      <t>５</t>
    </r>
    <r>
      <rPr>
        <sz val="10"/>
        <rFont val="Meiryo UI"/>
        <family val="3"/>
        <charset val="128"/>
      </rPr>
      <t>ファイルまで
月300,000 文字を</t>
    </r>
    <r>
      <rPr>
        <b/>
        <sz val="10"/>
        <rFont val="Meiryo UI"/>
        <family val="3"/>
        <charset val="128"/>
      </rPr>
      <t>超えた場合</t>
    </r>
    <r>
      <rPr>
        <sz val="10"/>
        <rFont val="Meiryo UI"/>
        <family val="3"/>
        <charset val="128"/>
      </rPr>
      <t>は、以下の条件となります。
・テキスト翻訳の翻訳処理数は同時</t>
    </r>
    <r>
      <rPr>
        <b/>
        <sz val="10"/>
        <rFont val="Meiryo UI"/>
        <family val="3"/>
        <charset val="128"/>
      </rPr>
      <t>１</t>
    </r>
    <r>
      <rPr>
        <sz val="10"/>
        <rFont val="Meiryo UI"/>
        <family val="3"/>
        <charset val="128"/>
      </rPr>
      <t>処理まで
・ファイル翻訳のファイル受付数は最大</t>
    </r>
    <r>
      <rPr>
        <b/>
        <sz val="10"/>
        <rFont val="Meiryo UI"/>
        <family val="3"/>
        <charset val="128"/>
      </rPr>
      <t>２</t>
    </r>
    <r>
      <rPr>
        <sz val="10"/>
        <rFont val="Meiryo UI"/>
        <family val="3"/>
        <charset val="128"/>
      </rPr>
      <t>ファイルまで</t>
    </r>
    <phoneticPr fontId="5"/>
  </si>
  <si>
    <t>スタンダードプラン</t>
    <phoneticPr fontId="5"/>
  </si>
  <si>
    <r>
      <t>テキスト翻訳、ファイル翻訳の翻訳文字数が月</t>
    </r>
    <r>
      <rPr>
        <b/>
        <sz val="10"/>
        <rFont val="Meiryo UI"/>
        <family val="3"/>
        <charset val="128"/>
      </rPr>
      <t>750,000</t>
    </r>
    <r>
      <rPr>
        <sz val="10"/>
        <rFont val="Meiryo UI"/>
        <family val="3"/>
        <charset val="128"/>
      </rPr>
      <t>文字まで、以下の条件でご利用いただけるプランです。
・テキスト翻訳の翻訳処理数は同時</t>
    </r>
    <r>
      <rPr>
        <b/>
        <sz val="10"/>
        <rFont val="Meiryo UI"/>
        <family val="3"/>
        <charset val="128"/>
      </rPr>
      <t>５</t>
    </r>
    <r>
      <rPr>
        <sz val="10"/>
        <rFont val="Meiryo UI"/>
        <family val="3"/>
        <charset val="128"/>
      </rPr>
      <t>処理まで
・ファイル翻訳のファイル受付数は最大</t>
    </r>
    <r>
      <rPr>
        <b/>
        <sz val="10"/>
        <rFont val="Meiryo UI"/>
        <family val="3"/>
        <charset val="128"/>
      </rPr>
      <t>１５</t>
    </r>
    <r>
      <rPr>
        <sz val="10"/>
        <rFont val="Meiryo UI"/>
        <family val="3"/>
        <charset val="128"/>
      </rPr>
      <t>ファイルまで
月750,000 文字を</t>
    </r>
    <r>
      <rPr>
        <b/>
        <sz val="10"/>
        <rFont val="Meiryo UI"/>
        <family val="3"/>
        <charset val="128"/>
      </rPr>
      <t>超えた場合</t>
    </r>
    <r>
      <rPr>
        <sz val="10"/>
        <rFont val="Meiryo UI"/>
        <family val="3"/>
        <charset val="128"/>
      </rPr>
      <t>は、以下の条件となります。
・テキスト翻訳の翻訳処理数は同時</t>
    </r>
    <r>
      <rPr>
        <b/>
        <sz val="10"/>
        <rFont val="Meiryo UI"/>
        <family val="3"/>
        <charset val="128"/>
      </rPr>
      <t>３</t>
    </r>
    <r>
      <rPr>
        <sz val="10"/>
        <rFont val="Meiryo UI"/>
        <family val="3"/>
        <charset val="128"/>
      </rPr>
      <t>処理まで
・ファイル翻訳のファイル受付数は最大</t>
    </r>
    <r>
      <rPr>
        <b/>
        <sz val="10"/>
        <rFont val="Meiryo UI"/>
        <family val="3"/>
        <charset val="128"/>
      </rPr>
      <t>８</t>
    </r>
    <r>
      <rPr>
        <sz val="10"/>
        <rFont val="Meiryo UI"/>
        <family val="3"/>
        <charset val="128"/>
      </rPr>
      <t>ファイルまで</t>
    </r>
    <phoneticPr fontId="5"/>
  </si>
  <si>
    <t>アドバンスドプラン</t>
    <phoneticPr fontId="5"/>
  </si>
  <si>
    <r>
      <t>テキスト翻訳、ファイル翻訳の翻訳文字数が月</t>
    </r>
    <r>
      <rPr>
        <b/>
        <sz val="10"/>
        <rFont val="Meiryo UI"/>
        <family val="3"/>
        <charset val="128"/>
      </rPr>
      <t>2,000,000</t>
    </r>
    <r>
      <rPr>
        <sz val="10"/>
        <rFont val="Meiryo UI"/>
        <family val="3"/>
        <charset val="128"/>
      </rPr>
      <t>文字まで、以下の条件でご利用いただけるプランです。
・テキスト翻訳の翻訳処理数は同時</t>
    </r>
    <r>
      <rPr>
        <b/>
        <sz val="10"/>
        <rFont val="Meiryo UI"/>
        <family val="3"/>
        <charset val="128"/>
      </rPr>
      <t>１５</t>
    </r>
    <r>
      <rPr>
        <sz val="10"/>
        <rFont val="Meiryo UI"/>
        <family val="3"/>
        <charset val="128"/>
      </rPr>
      <t>処理まで
・ファイル翻訳のファイル受付数は最大</t>
    </r>
    <r>
      <rPr>
        <b/>
        <sz val="10"/>
        <rFont val="Meiryo UI"/>
        <family val="3"/>
        <charset val="128"/>
      </rPr>
      <t>５０</t>
    </r>
    <r>
      <rPr>
        <sz val="10"/>
        <rFont val="Meiryo UI"/>
        <family val="3"/>
        <charset val="128"/>
      </rPr>
      <t>ファイルまで
月2,000,000 文字を</t>
    </r>
    <r>
      <rPr>
        <b/>
        <sz val="10"/>
        <rFont val="Meiryo UI"/>
        <family val="3"/>
        <charset val="128"/>
      </rPr>
      <t>超えた場合</t>
    </r>
    <r>
      <rPr>
        <sz val="10"/>
        <rFont val="Meiryo UI"/>
        <family val="3"/>
        <charset val="128"/>
      </rPr>
      <t>は、以下の条件となります。
・テキスト翻訳の翻訳処理数は同時</t>
    </r>
    <r>
      <rPr>
        <b/>
        <sz val="10"/>
        <rFont val="Meiryo UI"/>
        <family val="3"/>
        <charset val="128"/>
      </rPr>
      <t>１０</t>
    </r>
    <r>
      <rPr>
        <sz val="10"/>
        <rFont val="Meiryo UI"/>
        <family val="3"/>
        <charset val="128"/>
      </rPr>
      <t>処理まで
・ファイル翻訳のファイル受付数は最大</t>
    </r>
    <r>
      <rPr>
        <b/>
        <sz val="10"/>
        <rFont val="Meiryo UI"/>
        <family val="3"/>
        <charset val="128"/>
      </rPr>
      <t>３０</t>
    </r>
    <r>
      <rPr>
        <sz val="10"/>
        <rFont val="Meiryo UI"/>
        <family val="3"/>
        <charset val="128"/>
      </rPr>
      <t>ファイルまで</t>
    </r>
    <phoneticPr fontId="5"/>
  </si>
  <si>
    <t>　【ご注意事項】</t>
    <rPh sb="3" eb="5">
      <t>チュウイ</t>
    </rPh>
    <rPh sb="5" eb="7">
      <t>ジコウ</t>
    </rPh>
    <phoneticPr fontId="5"/>
  </si>
  <si>
    <t>　・本確認シート提出後、別途お申込み予定のプランの契約手続きが必要になります。</t>
    <rPh sb="8" eb="10">
      <t>テイシュツ</t>
    </rPh>
    <rPh sb="15" eb="16">
      <t>モウ</t>
    </rPh>
    <rPh sb="16" eb="17">
      <t>コ</t>
    </rPh>
    <rPh sb="18" eb="20">
      <t>ヨテイ</t>
    </rPh>
    <phoneticPr fontId="5"/>
  </si>
  <si>
    <t>　・お申込み予定のプランに変更後も継続して利用できる本サービス情報は、以下のとおりとします。</t>
    <rPh sb="3" eb="5">
      <t>モウシコ</t>
    </rPh>
    <rPh sb="6" eb="8">
      <t>ヨテイ</t>
    </rPh>
    <rPh sb="13" eb="15">
      <t>ヘンコウ</t>
    </rPh>
    <rPh sb="15" eb="16">
      <t>ゴ</t>
    </rPh>
    <rPh sb="17" eb="19">
      <t>ケイゾク</t>
    </rPh>
    <rPh sb="21" eb="23">
      <t>リヨウ</t>
    </rPh>
    <rPh sb="26" eb="27">
      <t>ホン</t>
    </rPh>
    <rPh sb="31" eb="33">
      <t>ジョウホウ</t>
    </rPh>
    <rPh sb="35" eb="37">
      <t>イカ</t>
    </rPh>
    <phoneticPr fontId="5"/>
  </si>
  <si>
    <t>　　［継続利用可能な本サービス情報］クライアントIDおよびパスワード、ユーザー辞書、翻訳メモリ</t>
    <rPh sb="3" eb="5">
      <t>ケイゾク</t>
    </rPh>
    <rPh sb="5" eb="7">
      <t>リヨウ</t>
    </rPh>
    <rPh sb="7" eb="9">
      <t>カノウ</t>
    </rPh>
    <rPh sb="10" eb="11">
      <t>ホン</t>
    </rPh>
    <rPh sb="15" eb="17">
      <t>ジョウホウ</t>
    </rPh>
    <phoneticPr fontId="5"/>
  </si>
  <si>
    <t>　・現在ご利用中のプランのサービス終了日、および、お申込み予定のプランのサービス開始日は、以下に限るものとします。</t>
    <rPh sb="2" eb="4">
      <t>ゲンザイ</t>
    </rPh>
    <rPh sb="5" eb="8">
      <t>リヨウチュウ</t>
    </rPh>
    <rPh sb="17" eb="20">
      <t>シュウリョウビ</t>
    </rPh>
    <rPh sb="26" eb="28">
      <t>モウシコ</t>
    </rPh>
    <rPh sb="29" eb="31">
      <t>ヨテイ</t>
    </rPh>
    <rPh sb="40" eb="43">
      <t>カイシビ</t>
    </rPh>
    <rPh sb="45" eb="47">
      <t>イカ</t>
    </rPh>
    <rPh sb="48" eb="49">
      <t>カギ</t>
    </rPh>
    <phoneticPr fontId="5"/>
  </si>
  <si>
    <r>
      <t>　　［現在ご利用中のプランのサービス終了日］各月の</t>
    </r>
    <r>
      <rPr>
        <b/>
        <sz val="10"/>
        <rFont val="Meiryo UI"/>
        <family val="3"/>
        <charset val="128"/>
      </rPr>
      <t>末日</t>
    </r>
    <r>
      <rPr>
        <sz val="10"/>
        <rFont val="Meiryo UI"/>
        <family val="3"/>
        <charset val="128"/>
      </rPr>
      <t>であること</t>
    </r>
    <rPh sb="3" eb="5">
      <t>ゲンザイ</t>
    </rPh>
    <rPh sb="6" eb="9">
      <t>リヨウチュウ</t>
    </rPh>
    <rPh sb="18" eb="21">
      <t>シュウリョウビ</t>
    </rPh>
    <rPh sb="22" eb="24">
      <t>カクツキ</t>
    </rPh>
    <rPh sb="25" eb="27">
      <t>マツジツ</t>
    </rPh>
    <phoneticPr fontId="5"/>
  </si>
  <si>
    <r>
      <t>　　［お申込み予定のプランのサービス開始日］現在ご利用中のプランの</t>
    </r>
    <r>
      <rPr>
        <b/>
        <sz val="10"/>
        <rFont val="Meiryo UI"/>
        <family val="3"/>
        <charset val="128"/>
      </rPr>
      <t>解約日翌日の月初１日</t>
    </r>
    <r>
      <rPr>
        <sz val="10"/>
        <rFont val="Meiryo UI"/>
        <family val="3"/>
        <charset val="128"/>
      </rPr>
      <t>であること</t>
    </r>
    <rPh sb="4" eb="6">
      <t>モウシコ</t>
    </rPh>
    <rPh sb="7" eb="9">
      <t>ヨテイ</t>
    </rPh>
    <rPh sb="18" eb="21">
      <t>カイシビ</t>
    </rPh>
    <rPh sb="22" eb="24">
      <t>ゲンザイ</t>
    </rPh>
    <rPh sb="25" eb="28">
      <t>リヨウチュウ</t>
    </rPh>
    <rPh sb="33" eb="36">
      <t>カイヤクビ</t>
    </rPh>
    <rPh sb="36" eb="38">
      <t>ヨクジツ</t>
    </rPh>
    <rPh sb="39" eb="41">
      <t>ゲッショ</t>
    </rPh>
    <rPh sb="42" eb="43">
      <t>ニチ</t>
    </rPh>
    <phoneticPr fontId="5"/>
  </si>
  <si>
    <r>
      <t>　・お申込み予定のプランは、サービス開始日の</t>
    </r>
    <r>
      <rPr>
        <b/>
        <sz val="10"/>
        <rFont val="Meiryo UI"/>
        <family val="3"/>
        <charset val="128"/>
      </rPr>
      <t>午前９時から</t>
    </r>
    <r>
      <rPr>
        <sz val="10"/>
        <rFont val="Meiryo UI"/>
        <family val="3"/>
        <charset val="128"/>
      </rPr>
      <t>ご利用になれます。サービス開始日の午前０時から９時までは、</t>
    </r>
    <rPh sb="3" eb="5">
      <t>モウシコ</t>
    </rPh>
    <rPh sb="6" eb="8">
      <t>ヨテイ</t>
    </rPh>
    <rPh sb="18" eb="21">
      <t>カイシビ</t>
    </rPh>
    <rPh sb="22" eb="24">
      <t>ゴゼン</t>
    </rPh>
    <rPh sb="25" eb="26">
      <t>ジ</t>
    </rPh>
    <rPh sb="29" eb="31">
      <t>リヨウ</t>
    </rPh>
    <rPh sb="41" eb="44">
      <t>カイシビ</t>
    </rPh>
    <rPh sb="45" eb="47">
      <t>ゴゼン</t>
    </rPh>
    <rPh sb="48" eb="49">
      <t>ジ</t>
    </rPh>
    <rPh sb="52" eb="53">
      <t>ジ</t>
    </rPh>
    <phoneticPr fontId="5"/>
  </si>
  <si>
    <t>　　プラン切り替えに伴う当社作業のため、本サービスをご利用になれません。</t>
    <phoneticPr fontId="5"/>
  </si>
  <si>
    <t>　　この時間内にお客様がご利用になることで発生するいかなるトラブルまたは損害について、当社はなんら責任を負わないものとします。</t>
    <rPh sb="4" eb="6">
      <t>ジカン</t>
    </rPh>
    <rPh sb="6" eb="7">
      <t>ナイ</t>
    </rPh>
    <rPh sb="9" eb="11">
      <t>キャクサマ</t>
    </rPh>
    <rPh sb="13" eb="15">
      <t>リヨウ</t>
    </rPh>
    <rPh sb="21" eb="23">
      <t>ハッセイ</t>
    </rPh>
    <rPh sb="36" eb="38">
      <t>ソンガイ</t>
    </rPh>
    <rPh sb="43" eb="45">
      <t>トウシャ</t>
    </rPh>
    <rPh sb="49" eb="51">
      <t>セキニン</t>
    </rPh>
    <rPh sb="52" eb="53">
      <t>オ</t>
    </rPh>
    <phoneticPr fontId="5"/>
  </si>
  <si>
    <t>・本確認シートでご提供いただきましたお客様の個人情報は、以下の目的で利用させていだだきます。
　（１）本サービスに関するご連絡（例：本サービスのアカウント情報、サポート情報など）
・ご提供いただきましたお客様の個人情報は、富士通の個人情報保護ポリシーに基づき、適切に保管・管理いたします。</t>
    <rPh sb="1" eb="2">
      <t>ホン</t>
    </rPh>
    <rPh sb="9" eb="11">
      <t>テイキョウ</t>
    </rPh>
    <rPh sb="19" eb="21">
      <t>キャクサマ</t>
    </rPh>
    <rPh sb="22" eb="24">
      <t>コジン</t>
    </rPh>
    <rPh sb="24" eb="26">
      <t>ジョウホウ</t>
    </rPh>
    <rPh sb="28" eb="30">
      <t>イカ</t>
    </rPh>
    <rPh sb="31" eb="33">
      <t>モクテキ</t>
    </rPh>
    <rPh sb="34" eb="36">
      <t>リヨウ</t>
    </rPh>
    <rPh sb="51" eb="52">
      <t>ホン</t>
    </rPh>
    <rPh sb="57" eb="58">
      <t>カン</t>
    </rPh>
    <rPh sb="61" eb="63">
      <t>レンラク</t>
    </rPh>
    <rPh sb="64" eb="65">
      <t>レイ</t>
    </rPh>
    <rPh sb="66" eb="67">
      <t>ホン</t>
    </rPh>
    <rPh sb="77" eb="79">
      <t>ジョウホウ</t>
    </rPh>
    <rPh sb="84" eb="86">
      <t>ジョウホウ</t>
    </rPh>
    <rPh sb="92" eb="94">
      <t>テイキョウ</t>
    </rPh>
    <rPh sb="102" eb="104">
      <t>キャクサマ</t>
    </rPh>
    <rPh sb="105" eb="107">
      <t>コジン</t>
    </rPh>
    <rPh sb="107" eb="109">
      <t>ジョウホウ</t>
    </rPh>
    <rPh sb="111" eb="114">
      <t>フジツウ</t>
    </rPh>
    <rPh sb="115" eb="117">
      <t>コジン</t>
    </rPh>
    <rPh sb="117" eb="119">
      <t>ジョウホウ</t>
    </rPh>
    <rPh sb="119" eb="121">
      <t>ホゴ</t>
    </rPh>
    <rPh sb="126" eb="127">
      <t>モト</t>
    </rPh>
    <rPh sb="130" eb="132">
      <t>テキセツ</t>
    </rPh>
    <rPh sb="133" eb="135">
      <t>ホカン</t>
    </rPh>
    <rPh sb="136" eb="138">
      <t>カンリ</t>
    </rPh>
    <phoneticPr fontId="5"/>
  </si>
  <si>
    <t>上記の記載事項に同意します。</t>
    <rPh sb="3" eb="5">
      <t>キサイ</t>
    </rPh>
    <rPh sb="5" eb="7">
      <t>ジコウ</t>
    </rPh>
    <phoneticPr fontId="5"/>
  </si>
  <si>
    <t>以下富士通担当営業記入欄</t>
    <rPh sb="0" eb="2">
      <t>イカ</t>
    </rPh>
    <rPh sb="2" eb="5">
      <t>フジツウ</t>
    </rPh>
    <rPh sb="5" eb="7">
      <t>タントウ</t>
    </rPh>
    <rPh sb="7" eb="9">
      <t>エイギョウ</t>
    </rPh>
    <rPh sb="9" eb="11">
      <t>キニュウ</t>
    </rPh>
    <rPh sb="11" eb="12">
      <t>ラン</t>
    </rPh>
    <phoneticPr fontId="5"/>
  </si>
  <si>
    <t>ご依頼の内容について、本サービスの担当営業情報を記入してください。</t>
    <rPh sb="1" eb="3">
      <t>イライ</t>
    </rPh>
    <rPh sb="4" eb="6">
      <t>ナイヨウ</t>
    </rPh>
    <rPh sb="11" eb="12">
      <t>ホン</t>
    </rPh>
    <rPh sb="17" eb="19">
      <t>タントウ</t>
    </rPh>
    <rPh sb="19" eb="21">
      <t>エイギョウ</t>
    </rPh>
    <rPh sb="21" eb="23">
      <t>ジョウホウ</t>
    </rPh>
    <rPh sb="24" eb="26">
      <t>キニュウ</t>
    </rPh>
    <phoneticPr fontId="5"/>
  </si>
  <si>
    <t>【担当営業情報】</t>
    <rPh sb="1" eb="3">
      <t>タントウ</t>
    </rPh>
    <rPh sb="3" eb="5">
      <t>エイギョウ</t>
    </rPh>
    <rPh sb="5" eb="7">
      <t>ジョウホウ</t>
    </rPh>
    <phoneticPr fontId="5"/>
  </si>
  <si>
    <t>所属</t>
    <rPh sb="0" eb="2">
      <t>ショゾク</t>
    </rPh>
    <phoneticPr fontId="5"/>
  </si>
  <si>
    <t>連絡先</t>
    <rPh sb="0" eb="3">
      <t>レンラクサキ</t>
    </rPh>
    <phoneticPr fontId="5"/>
  </si>
  <si>
    <t>内線</t>
    <rPh sb="0" eb="2">
      <t>ナイセン</t>
    </rPh>
    <phoneticPr fontId="5"/>
  </si>
  <si>
    <t>外線</t>
    <rPh sb="0" eb="2">
      <t>ガイセン</t>
    </rPh>
    <phoneticPr fontId="5"/>
  </si>
  <si>
    <t>K5メニュー</t>
    <phoneticPr fontId="14"/>
  </si>
  <si>
    <t>K5単位</t>
    <rPh sb="2" eb="4">
      <t>タンイ</t>
    </rPh>
    <phoneticPr fontId="14"/>
  </si>
  <si>
    <t>数量</t>
    <rPh sb="0" eb="2">
      <t>スウリョウ</t>
    </rPh>
    <phoneticPr fontId="5"/>
  </si>
  <si>
    <t>備考</t>
    <rPh sb="0" eb="2">
      <t>ビコウ</t>
    </rPh>
    <phoneticPr fontId="14"/>
  </si>
  <si>
    <t>PHD品名</t>
    <rPh sb="3" eb="5">
      <t>ヒンメイ</t>
    </rPh>
    <phoneticPr fontId="14"/>
  </si>
  <si>
    <t>PHDメニュー</t>
    <phoneticPr fontId="14"/>
  </si>
  <si>
    <t>数</t>
    <rPh sb="0" eb="1">
      <t>カズ</t>
    </rPh>
    <phoneticPr fontId="5"/>
  </si>
  <si>
    <t>料金種別</t>
    <rPh sb="0" eb="2">
      <t>リョウキン</t>
    </rPh>
    <rPh sb="2" eb="4">
      <t>シュベツ</t>
    </rPh>
    <phoneticPr fontId="14"/>
  </si>
  <si>
    <t>単位</t>
    <rPh sb="0" eb="2">
      <t>タンイ</t>
    </rPh>
    <phoneticPr fontId="14"/>
  </si>
  <si>
    <t>PHD付替原価</t>
    <rPh sb="3" eb="5">
      <t>ツケカ</t>
    </rPh>
    <rPh sb="5" eb="7">
      <t>ゲンカ</t>
    </rPh>
    <phoneticPr fontId="14"/>
  </si>
  <si>
    <t>料金種別「一括」を12ヶ月で按分</t>
    <rPh sb="0" eb="2">
      <t>リョウキン</t>
    </rPh>
    <rPh sb="2" eb="4">
      <t>シュベツ</t>
    </rPh>
    <rPh sb="5" eb="7">
      <t>イッカツ</t>
    </rPh>
    <rPh sb="12" eb="13">
      <t>ゲツ</t>
    </rPh>
    <rPh sb="14" eb="16">
      <t>アンブン</t>
    </rPh>
    <phoneticPr fontId="14"/>
  </si>
  <si>
    <t>デジビジ原価(構内接続、OSのSDK)</t>
    <rPh sb="4" eb="6">
      <t>ゲンカ</t>
    </rPh>
    <rPh sb="7" eb="11">
      <t>コウナイセツゾク</t>
    </rPh>
    <phoneticPr fontId="14"/>
  </si>
  <si>
    <t>原価</t>
    <rPh sb="0" eb="2">
      <t>ゲンカ</t>
    </rPh>
    <phoneticPr fontId="14"/>
  </si>
  <si>
    <t>デジビジマージン25％</t>
    <phoneticPr fontId="14"/>
  </si>
  <si>
    <t>専有物理サーバ</t>
    <rPh sb="0" eb="4">
      <t>センユウブツリ</t>
    </rPh>
    <phoneticPr fontId="14"/>
  </si>
  <si>
    <t>専有物理サーバ(基本)</t>
    <rPh sb="0" eb="4">
      <t>センユウブツリ</t>
    </rPh>
    <rPh sb="8" eb="10">
      <t>キホン</t>
    </rPh>
    <phoneticPr fontId="14"/>
  </si>
  <si>
    <t>台・月</t>
    <rPh sb="0" eb="1">
      <t>ダイ</t>
    </rPh>
    <rPh sb="2" eb="3">
      <t>ツキ</t>
    </rPh>
    <phoneticPr fontId="14"/>
  </si>
  <si>
    <t>必須</t>
    <rPh sb="0" eb="2">
      <t>ヒッスウ</t>
    </rPh>
    <phoneticPr fontId="14"/>
  </si>
  <si>
    <t>共通基盤</t>
    <rPh sb="0" eb="2">
      <t>キョウツウ</t>
    </rPh>
    <rPh sb="2" eb="4">
      <t>キバン</t>
    </rPh>
    <phoneticPr fontId="14"/>
  </si>
  <si>
    <t>初期設定</t>
    <rPh sb="0" eb="2">
      <t>ショキ</t>
    </rPh>
    <rPh sb="2" eb="4">
      <t>セッテイ</t>
    </rPh>
    <phoneticPr fontId="14"/>
  </si>
  <si>
    <t>一括</t>
    <rPh sb="0" eb="2">
      <t>イッカツ</t>
    </rPh>
    <phoneticPr fontId="14"/>
  </si>
  <si>
    <t>一式</t>
    <rPh sb="0" eb="2">
      <t>イッシキ</t>
    </rPh>
    <phoneticPr fontId="14"/>
  </si>
  <si>
    <t>ベアメタル基本運用</t>
    <phoneticPr fontId="14"/>
  </si>
  <si>
    <t>月額</t>
    <rPh sb="0" eb="2">
      <t>ゲツガク</t>
    </rPh>
    <phoneticPr fontId="14"/>
  </si>
  <si>
    <t>専用物理サーバ</t>
    <rPh sb="0" eb="4">
      <t>センヨウブツリ</t>
    </rPh>
    <phoneticPr fontId="14"/>
  </si>
  <si>
    <t>ベアメタルタイプ</t>
    <phoneticPr fontId="14"/>
  </si>
  <si>
    <t>基本サービス</t>
    <rPh sb="0" eb="2">
      <t>キホン</t>
    </rPh>
    <phoneticPr fontId="14"/>
  </si>
  <si>
    <t>専用物理サーバ　設定</t>
    <phoneticPr fontId="14"/>
  </si>
  <si>
    <t>サーバ1台</t>
    <rPh sb="4" eb="5">
      <t>ダイ</t>
    </rPh>
    <phoneticPr fontId="14"/>
  </si>
  <si>
    <t>専用物理サーバ(1CPU14コア) 運用</t>
    <phoneticPr fontId="14"/>
  </si>
  <si>
    <t>オプションサービス作業代行</t>
    <rPh sb="9" eb="11">
      <t>サギョウ</t>
    </rPh>
    <rPh sb="11" eb="13">
      <t>ダイコウ</t>
    </rPh>
    <phoneticPr fontId="14"/>
  </si>
  <si>
    <t>サポートポータル(ネットワーク) 設定</t>
    <phoneticPr fontId="14"/>
  </si>
  <si>
    <t>一括</t>
    <phoneticPr fontId="14"/>
  </si>
  <si>
    <t>K5オプション</t>
    <phoneticPr fontId="14"/>
  </si>
  <si>
    <t>VLAN接続サービス　初期設定</t>
  </si>
  <si>
    <t>K5－PHD利用初回の設定作業1回　</t>
    <phoneticPr fontId="14"/>
  </si>
  <si>
    <t>VLAN接続サービス　運用</t>
    <rPh sb="11" eb="13">
      <t>ウンヨウ</t>
    </rPh>
    <phoneticPr fontId="14"/>
  </si>
  <si>
    <t>K5－PHD利用で１つ</t>
    <phoneticPr fontId="14"/>
  </si>
  <si>
    <t>専有物理サーバ(追加)</t>
    <rPh sb="0" eb="4">
      <t>センユウブツリ</t>
    </rPh>
    <rPh sb="8" eb="10">
      <t>ツイカ</t>
    </rPh>
    <phoneticPr fontId="14"/>
  </si>
  <si>
    <t>専用物理サーバ(1CPU4コア) 運用</t>
    <phoneticPr fontId="5"/>
  </si>
  <si>
    <t>OS提供サービス</t>
    <phoneticPr fontId="14"/>
  </si>
  <si>
    <t>Windows Server 2012 SE R2 64bit 日本語版 サポートなし</t>
    <phoneticPr fontId="14"/>
  </si>
  <si>
    <t>ライセンス・月</t>
    <phoneticPr fontId="14"/>
  </si>
  <si>
    <t>オプションサービス
ソフトウェア</t>
    <phoneticPr fontId="14"/>
  </si>
  <si>
    <t>Windows Server Standard ライセンス 運用</t>
    <phoneticPr fontId="14"/>
  </si>
  <si>
    <t>1ライセンス
(プロセッサライセンス）</t>
    <phoneticPr fontId="14"/>
  </si>
  <si>
    <t>Windows Server 2012 SE R2 64bit 日本語版 平日サポート</t>
    <phoneticPr fontId="14"/>
  </si>
  <si>
    <t>SDKはデジビジの原価</t>
    <rPh sb="9" eb="11">
      <t>ゲンカ</t>
    </rPh>
    <phoneticPr fontId="14"/>
  </si>
  <si>
    <t>Windows Server 2012 SE R2 64bit 日本語版 24Hサポート</t>
    <phoneticPr fontId="14"/>
  </si>
  <si>
    <t>スペック変更</t>
    <rPh sb="4" eb="6">
      <t>ヘンコウ</t>
    </rPh>
    <phoneticPr fontId="14"/>
  </si>
  <si>
    <t>基本料金</t>
    <rPh sb="0" eb="2">
      <t>キホン</t>
    </rPh>
    <rPh sb="2" eb="4">
      <t>リョウキン</t>
    </rPh>
    <phoneticPr fontId="14"/>
  </si>
  <si>
    <t>回</t>
    <rPh sb="0" eb="1">
      <t>カイ</t>
    </rPh>
    <phoneticPr fontId="14"/>
  </si>
  <si>
    <t>CPU 4コアへの変更は、基本料金だけで可能です。</t>
    <phoneticPr fontId="14"/>
  </si>
  <si>
    <t>専用物理サーバ</t>
    <phoneticPr fontId="14"/>
  </si>
  <si>
    <t>オプションサービス</t>
    <phoneticPr fontId="14"/>
  </si>
  <si>
    <t>CPU・メモリ・HDD変更 設定</t>
    <phoneticPr fontId="14"/>
  </si>
  <si>
    <t>設定作業　1回</t>
    <phoneticPr fontId="14"/>
  </si>
  <si>
    <t>追加CPU 運用</t>
    <rPh sb="0" eb="2">
      <t>ツイカ</t>
    </rPh>
    <rPh sb="6" eb="8">
      <t>ウンヨウ</t>
    </rPh>
    <phoneticPr fontId="14"/>
  </si>
  <si>
    <t>スペック変更を実施した当月より、変更した数量に応じて左記の料金がかかります。</t>
    <phoneticPr fontId="14"/>
  </si>
  <si>
    <t>CPU追加(14コア) 運用</t>
    <phoneticPr fontId="14"/>
  </si>
  <si>
    <t>CPU1個</t>
    <phoneticPr fontId="14"/>
  </si>
  <si>
    <t>追加メモリ 運用</t>
    <rPh sb="0" eb="2">
      <t>ツイカ</t>
    </rPh>
    <rPh sb="6" eb="8">
      <t>ウンヨウ</t>
    </rPh>
    <phoneticPr fontId="14"/>
  </si>
  <si>
    <t>32GB・月</t>
    <rPh sb="5" eb="6">
      <t>ツキ</t>
    </rPh>
    <phoneticPr fontId="14"/>
  </si>
  <si>
    <t>メモリ追加(32GB) 運用</t>
    <phoneticPr fontId="14"/>
  </si>
  <si>
    <t>32GB</t>
    <phoneticPr fontId="14"/>
  </si>
  <si>
    <t>追加HDD 運用</t>
    <rPh sb="0" eb="2">
      <t>ツイカ</t>
    </rPh>
    <rPh sb="6" eb="8">
      <t>ウンヨウ</t>
    </rPh>
    <phoneticPr fontId="14"/>
  </si>
  <si>
    <t>900GB・月</t>
    <rPh sb="6" eb="7">
      <t>ツキ</t>
    </rPh>
    <phoneticPr fontId="14"/>
  </si>
  <si>
    <t>HDD追加(900GB) 運用</t>
    <phoneticPr fontId="14"/>
  </si>
  <si>
    <t>900GB</t>
    <phoneticPr fontId="14"/>
  </si>
  <si>
    <t>専有物理ストレージオプション</t>
    <rPh sb="0" eb="4">
      <t>センユウブツリ</t>
    </rPh>
    <phoneticPr fontId="14"/>
  </si>
  <si>
    <t>専有ストレージ (S)</t>
    <rPh sb="0" eb="2">
      <t>センユウ</t>
    </rPh>
    <phoneticPr fontId="14"/>
  </si>
  <si>
    <t>専有物理ストレージに接続する専有物理サーバが、5台増えるごとに追加接続オプションが必要です。</t>
    <phoneticPr fontId="14"/>
  </si>
  <si>
    <t>共通オプション</t>
    <rPh sb="0" eb="2">
      <t>キョウツウ</t>
    </rPh>
    <phoneticPr fontId="14"/>
  </si>
  <si>
    <t>ストレージ</t>
    <phoneticPr fontId="14"/>
  </si>
  <si>
    <t>専用物理ストレージ 設定</t>
    <phoneticPr fontId="14"/>
  </si>
  <si>
    <t>ストレージ1台</t>
    <phoneticPr fontId="14"/>
  </si>
  <si>
    <t>専用物理ストレージ(S) 運用</t>
  </si>
  <si>
    <t>専有ストレージ (L)</t>
    <rPh sb="0" eb="2">
      <t>センユウ</t>
    </rPh>
    <phoneticPr fontId="14"/>
  </si>
  <si>
    <t>専用物理ストレージ(L) 運用</t>
    <phoneticPr fontId="14"/>
  </si>
  <si>
    <t>追加接続オプション</t>
    <rPh sb="0" eb="2">
      <t>ツイカ</t>
    </rPh>
    <rPh sb="2" eb="4">
      <t>セツゾク</t>
    </rPh>
    <phoneticPr fontId="5"/>
  </si>
  <si>
    <t>5台・月</t>
    <rPh sb="1" eb="2">
      <t>ダイ</t>
    </rPh>
    <rPh sb="3" eb="4">
      <t>ツキ</t>
    </rPh>
    <phoneticPr fontId="5"/>
  </si>
  <si>
    <t>接続サーバ5台ごと</t>
    <rPh sb="0" eb="2">
      <t>セツゾク</t>
    </rPh>
    <rPh sb="6" eb="7">
      <t>ダイ</t>
    </rPh>
    <phoneticPr fontId="5"/>
  </si>
  <si>
    <t>デジビジマージン</t>
    <phoneticPr fontId="14"/>
  </si>
  <si>
    <t>タイプ選択</t>
    <rPh sb="3" eb="5">
      <t>センタク</t>
    </rPh>
    <phoneticPr fontId="5"/>
  </si>
  <si>
    <t>list_ストレージタイプ</t>
    <phoneticPr fontId="5"/>
  </si>
  <si>
    <t>list_パターン</t>
    <phoneticPr fontId="5"/>
  </si>
  <si>
    <t>パターン選択</t>
    <rPh sb="4" eb="6">
      <t>センタク</t>
    </rPh>
    <phoneticPr fontId="5"/>
  </si>
  <si>
    <t>S</t>
    <phoneticPr fontId="5"/>
  </si>
  <si>
    <t>パターン1</t>
  </si>
  <si>
    <t>L</t>
    <phoneticPr fontId="5"/>
  </si>
  <si>
    <t>パターン2</t>
  </si>
  <si>
    <t>パターン3</t>
    <phoneticPr fontId="5"/>
  </si>
  <si>
    <t>Tbl_ストレージ提供パターン</t>
    <phoneticPr fontId="5"/>
  </si>
  <si>
    <t>list_専有物理サーバNo</t>
    <rPh sb="5" eb="9">
      <t>センユウブツリ</t>
    </rPh>
    <phoneticPr fontId="5"/>
  </si>
  <si>
    <t>list_CPU</t>
    <phoneticPr fontId="5"/>
  </si>
  <si>
    <t>list_1CPU</t>
    <phoneticPr fontId="5"/>
  </si>
  <si>
    <t>list_2CPU</t>
    <phoneticPr fontId="5"/>
  </si>
  <si>
    <t>list_HDD</t>
    <phoneticPr fontId="5"/>
  </si>
  <si>
    <t>list_OS</t>
    <phoneticPr fontId="5"/>
  </si>
  <si>
    <t>ストレージ</t>
    <phoneticPr fontId="5"/>
  </si>
  <si>
    <t>パターン</t>
    <phoneticPr fontId="5"/>
  </si>
  <si>
    <t>RAID ID</t>
  </si>
  <si>
    <t>RAID構成</t>
  </si>
  <si>
    <t>ディスク構成</t>
  </si>
  <si>
    <t>容量</t>
  </si>
  <si>
    <t>RAID ID</t>
    <phoneticPr fontId="5"/>
  </si>
  <si>
    <t>選択キー</t>
    <rPh sb="0" eb="2">
      <t>センタク</t>
    </rPh>
    <phoneticPr fontId="5"/>
  </si>
  <si>
    <t>RAID構成</t>
    <rPh sb="4" eb="6">
      <t>コウセイ</t>
    </rPh>
    <phoneticPr fontId="5"/>
  </si>
  <si>
    <t>No.▼</t>
    <phoneticPr fontId="5"/>
  </si>
  <si>
    <t>1CPU14コア【基本】</t>
    <rPh sb="9" eb="11">
      <t>キホン</t>
    </rPh>
    <phoneticPr fontId="5"/>
  </si>
  <si>
    <t>32GB(32GB × 1)【基本】</t>
    <phoneticPr fontId="5"/>
  </si>
  <si>
    <t>300GB × 2(RAID1)【基本】</t>
    <phoneticPr fontId="5"/>
  </si>
  <si>
    <t>Windows Server 2012 R2 SE 64bit 日本語版 【サポートなし】</t>
    <phoneticPr fontId="5"/>
  </si>
  <si>
    <t>パターン1</t>
    <phoneticPr fontId="5"/>
  </si>
  <si>
    <t>00</t>
    <phoneticPr fontId="5"/>
  </si>
  <si>
    <t>RAID1 + 0</t>
  </si>
  <si>
    <t>5Data + 5Mirror</t>
    <phoneticPr fontId="5"/>
  </si>
  <si>
    <t>S</t>
  </si>
  <si>
    <t>BM-01</t>
  </si>
  <si>
    <t>1CPU4コア【変更】</t>
    <rPh sb="8" eb="10">
      <t>ヘンコウ</t>
    </rPh>
    <phoneticPr fontId="5"/>
  </si>
  <si>
    <t>64GB(32GB × 2)【変更】</t>
    <phoneticPr fontId="5"/>
  </si>
  <si>
    <t>300GB × 2(RAID1) + 900GB × 2(RAID1)【変更】</t>
    <phoneticPr fontId="5"/>
  </si>
  <si>
    <t>Windows Server 2012 R2 SE 64bit 日本語版 【平日サポート】</t>
    <phoneticPr fontId="5"/>
  </si>
  <si>
    <t>01</t>
    <phoneticPr fontId="5"/>
  </si>
  <si>
    <t>5Data + 5Mirror</t>
  </si>
  <si>
    <t>BM-02</t>
  </si>
  <si>
    <t>2CPU14コア【変更】</t>
    <rPh sb="9" eb="11">
      <t>ヘンコウ</t>
    </rPh>
    <phoneticPr fontId="5"/>
  </si>
  <si>
    <t>96GB(32GB × 3)【変更】</t>
    <phoneticPr fontId="5"/>
  </si>
  <si>
    <t>300GB × 2(RAID1) + 900GB × 4(RAID1)【変更】</t>
    <phoneticPr fontId="5"/>
  </si>
  <si>
    <t>Windows Server 2012 R2 SE 64bit 日本語版 【24Hサポート】</t>
    <phoneticPr fontId="5"/>
  </si>
  <si>
    <t>02</t>
    <phoneticPr fontId="5"/>
  </si>
  <si>
    <t>RAID1</t>
  </si>
  <si>
    <t>1Data + 1Mirror</t>
  </si>
  <si>
    <t>BM-03</t>
  </si>
  <si>
    <t>128GB(32GB × 4)【変更】</t>
    <phoneticPr fontId="5"/>
  </si>
  <si>
    <t>300GB × 2(RAID1) + 900GB × 6(RAID1)【変更】</t>
    <phoneticPr fontId="5"/>
  </si>
  <si>
    <t>パターン2</t>
    <phoneticPr fontId="5"/>
  </si>
  <si>
    <t>RAID5 + 0</t>
  </si>
  <si>
    <t>(4Data + 1Parity) × 2</t>
  </si>
  <si>
    <t>BM-04</t>
  </si>
  <si>
    <t>160GB(32GB × 5)【変更】</t>
    <phoneticPr fontId="5"/>
  </si>
  <si>
    <t>300GB × 2(RAID1) + 900GB × 8(RAID1)【変更】</t>
    <phoneticPr fontId="5"/>
  </si>
  <si>
    <t>BM-05</t>
  </si>
  <si>
    <t>192GB(32GB × 6)【変更】</t>
    <phoneticPr fontId="5"/>
  </si>
  <si>
    <t>BM-06</t>
  </si>
  <si>
    <t>224GB(32GB × 7)【変更】</t>
    <phoneticPr fontId="5"/>
  </si>
  <si>
    <t>パターン3</t>
  </si>
  <si>
    <t>BM-07</t>
  </si>
  <si>
    <t>256GB(32GB × 8)【変更】</t>
    <phoneticPr fontId="5"/>
  </si>
  <si>
    <t>RAID5</t>
  </si>
  <si>
    <t>5Data + 1Parity</t>
  </si>
  <si>
    <t>BM-08</t>
  </si>
  <si>
    <t>288GB(32GB × 9)【変更】</t>
    <phoneticPr fontId="5"/>
  </si>
  <si>
    <t>BM-09</t>
  </si>
  <si>
    <t>320GB(32GB × 10)【変更】</t>
    <phoneticPr fontId="5"/>
  </si>
  <si>
    <t>L</t>
  </si>
  <si>
    <t>BM-10</t>
  </si>
  <si>
    <t>352GB(32GB × 11)【変更】</t>
    <phoneticPr fontId="5"/>
  </si>
  <si>
    <t>BM-11</t>
  </si>
  <si>
    <t>384GB(32GB × 12)【変更】</t>
    <phoneticPr fontId="5"/>
  </si>
  <si>
    <t>BM-12</t>
  </si>
  <si>
    <t>03</t>
    <phoneticPr fontId="5"/>
  </si>
  <si>
    <t>BM-13</t>
  </si>
  <si>
    <t>04</t>
    <phoneticPr fontId="5"/>
  </si>
  <si>
    <t>BM-14</t>
  </si>
  <si>
    <t>05</t>
    <phoneticPr fontId="5"/>
  </si>
  <si>
    <t>BM-15</t>
  </si>
  <si>
    <t>06</t>
    <phoneticPr fontId="5"/>
  </si>
  <si>
    <t>BM-16</t>
  </si>
  <si>
    <t>07</t>
    <phoneticPr fontId="5"/>
  </si>
  <si>
    <t>BM-17</t>
  </si>
  <si>
    <t>08</t>
    <phoneticPr fontId="5"/>
  </si>
  <si>
    <t>BM-18</t>
  </si>
  <si>
    <t>09</t>
    <phoneticPr fontId="5"/>
  </si>
  <si>
    <t>BM-19</t>
  </si>
  <si>
    <t>(4Data +1Parity) × 2</t>
  </si>
  <si>
    <t>BM-20</t>
  </si>
  <si>
    <t>BM-21</t>
  </si>
  <si>
    <t>BM-22</t>
  </si>
  <si>
    <t>BM-23</t>
  </si>
  <si>
    <t>BM-24</t>
  </si>
  <si>
    <t>BM-25</t>
  </si>
  <si>
    <t>BM-26</t>
  </si>
  <si>
    <t>BM-27</t>
  </si>
  <si>
    <t>BM-28</t>
  </si>
  <si>
    <t>BM-29</t>
  </si>
  <si>
    <t>BM-30</t>
  </si>
  <si>
    <t>BM-31</t>
  </si>
  <si>
    <t>BM-32</t>
  </si>
  <si>
    <t>BM-33</t>
  </si>
  <si>
    <t>BM-34</t>
  </si>
  <si>
    <t>BM-35</t>
  </si>
  <si>
    <t>BM-36</t>
  </si>
  <si>
    <t>BM-37</t>
  </si>
  <si>
    <t>BM-38</t>
  </si>
  <si>
    <t>BM-39</t>
  </si>
  <si>
    <t>10</t>
    <phoneticPr fontId="5"/>
  </si>
  <si>
    <t>BM-40</t>
  </si>
  <si>
    <t>11</t>
    <phoneticPr fontId="5"/>
  </si>
  <si>
    <t>BM-41</t>
  </si>
  <si>
    <t>12</t>
  </si>
  <si>
    <t>BM-42</t>
  </si>
  <si>
    <t>13</t>
  </si>
  <si>
    <t>BM-43</t>
  </si>
  <si>
    <t>BM-44</t>
  </si>
  <si>
    <t>BM-45</t>
  </si>
  <si>
    <t>BM-46</t>
  </si>
  <si>
    <t>BM-47</t>
  </si>
  <si>
    <t>BM-48</t>
  </si>
  <si>
    <t>BM-49</t>
  </si>
  <si>
    <t>BM-50</t>
  </si>
  <si>
    <t>Tbl_メニューと申請書</t>
    <phoneticPr fontId="5"/>
  </si>
  <si>
    <t>list_商品メニュー</t>
    <phoneticPr fontId="5"/>
  </si>
  <si>
    <t>Tbl_メニュー</t>
    <phoneticPr fontId="5"/>
  </si>
  <si>
    <t>メニュー選択</t>
    <phoneticPr fontId="5"/>
  </si>
  <si>
    <t>list_構内接続</t>
    <phoneticPr fontId="5"/>
  </si>
  <si>
    <t>[1]構内接続　100Mベストエフォート(東日本リージョン1)</t>
    <phoneticPr fontId="5"/>
  </si>
  <si>
    <t>【別紙1-1】/【別紙1-2】</t>
    <rPh sb="1" eb="3">
      <t>ベッシ</t>
    </rPh>
    <rPh sb="9" eb="11">
      <t>ベッシ</t>
    </rPh>
    <phoneticPr fontId="5"/>
  </si>
  <si>
    <t>[2]構内接続　100Mベストエフォート(西日本リージョン1)</t>
    <phoneticPr fontId="5"/>
  </si>
  <si>
    <t>[3]構内接続　100M帯域確保(東日本リージョン1)</t>
    <phoneticPr fontId="5"/>
  </si>
  <si>
    <t>[4]構内接続　100M帯域確保(西日本リージョン1)</t>
    <phoneticPr fontId="5"/>
  </si>
  <si>
    <t>[5]構内接続　1Gベストエフォート(東日本リージョン1)</t>
    <phoneticPr fontId="5"/>
  </si>
  <si>
    <t>[6]構内接続　1Gベストエフォート(西日本リージョン1)</t>
    <phoneticPr fontId="5"/>
  </si>
  <si>
    <t>[7]構内接続　1G帯域確保(東日本リージョン1)</t>
    <rPh sb="10" eb="12">
      <t>タイイキ</t>
    </rPh>
    <rPh sb="12" eb="14">
      <t>カクホ</t>
    </rPh>
    <phoneticPr fontId="5"/>
  </si>
  <si>
    <t>[8]構内接続　1G帯域確保(西日本リージョン1)</t>
    <phoneticPr fontId="5"/>
  </si>
  <si>
    <t>[9]データセンターアウトソーシング環境接続　1Gベストエフォート(東日本リージョン1)</t>
    <phoneticPr fontId="5"/>
  </si>
  <si>
    <t>【別紙2】</t>
    <rPh sb="1" eb="3">
      <t>ベッシ</t>
    </rPh>
    <phoneticPr fontId="5"/>
  </si>
  <si>
    <t>[10]オンプレミス（FENICS）接続　100Mベストエフォート(東日本リージョン1)</t>
    <phoneticPr fontId="5"/>
  </si>
  <si>
    <t>【別紙3】</t>
    <rPh sb="1" eb="3">
      <t>ベッシ</t>
    </rPh>
    <phoneticPr fontId="5"/>
  </si>
  <si>
    <t>[11]オンプレミス（FENICS）接続　100Mベストエフォート(西日本リージョン1)</t>
    <phoneticPr fontId="5"/>
  </si>
  <si>
    <t>[12]オンプレミス（FENICS）接続　100M帯域確保(東日本リージョン1)</t>
    <phoneticPr fontId="5"/>
  </si>
  <si>
    <t>[13]オンプレミス（FENICS）接続　100M帯域確保(西日本リージョン1)</t>
    <phoneticPr fontId="5"/>
  </si>
  <si>
    <t>[14]リージョン間接続　10Mベストエフォート(東日本リージョン1)</t>
    <phoneticPr fontId="5"/>
  </si>
  <si>
    <t>提出不要</t>
    <rPh sb="0" eb="2">
      <t>テイシュツ</t>
    </rPh>
    <rPh sb="2" eb="4">
      <t>フヨウ</t>
    </rPh>
    <phoneticPr fontId="5"/>
  </si>
  <si>
    <t>[15]リージョン間接続　10Mベストエフォート(西日本リージョン1)</t>
    <phoneticPr fontId="5"/>
  </si>
  <si>
    <t>[16]リージョン間接続　100Mベストエフォート(東日本リージョン1)</t>
    <phoneticPr fontId="5"/>
  </si>
  <si>
    <t>[17]リージョン間接続　100Mベストエフォート(西日本リージョン1)</t>
    <phoneticPr fontId="5"/>
  </si>
  <si>
    <t>[18]リージョン間接続　100M帯域確保(東日本リージョン1)</t>
    <phoneticPr fontId="5"/>
  </si>
  <si>
    <t>[19]リージョン間接続　100M帯域確保(西日本リージョン1)</t>
    <phoneticPr fontId="5"/>
  </si>
  <si>
    <t>[20]リージョン間接続　1Gベストエフォート(東日本リージョン1)</t>
    <phoneticPr fontId="5"/>
  </si>
  <si>
    <t>[21]リージョン間接続　1Gベストエフォート(西日本リージョン1)</t>
    <phoneticPr fontId="5"/>
  </si>
  <si>
    <t>[22]リージョン間接続　1G帯域確保(東日本リージョン1)</t>
    <phoneticPr fontId="5"/>
  </si>
  <si>
    <t>[23]リージョン間接続　1G帯域確保(西日本リージョン1)</t>
    <phoneticPr fontId="5"/>
  </si>
  <si>
    <t>[24]ダイレクトポート　1Gポート(東日本リージョン1)</t>
    <phoneticPr fontId="5"/>
  </si>
  <si>
    <t>【別紙4-1】/【別紙4-2】/【別紙4-3】</t>
    <rPh sb="1" eb="3">
      <t>ベッシ</t>
    </rPh>
    <rPh sb="9" eb="11">
      <t>ベッシ</t>
    </rPh>
    <rPh sb="17" eb="19">
      <t>ベッシ</t>
    </rPh>
    <phoneticPr fontId="5"/>
  </si>
  <si>
    <t>[25]ダイレクトポート　10Gポート(東日本リージョン1)</t>
    <phoneticPr fontId="5"/>
  </si>
  <si>
    <t>Tbl_1gメニュー_申請書</t>
    <phoneticPr fontId="5"/>
  </si>
  <si>
    <t>list_1g</t>
    <phoneticPr fontId="5"/>
  </si>
  <si>
    <t>オンプレミス（FENICS）接続　1G帯域確保(東日本リージョン1)</t>
    <rPh sb="24" eb="25">
      <t>ヒガシ</t>
    </rPh>
    <phoneticPr fontId="5"/>
  </si>
  <si>
    <t>オンプレミス（FENICS）接続　1G帯域確保(西日本リージョン1)</t>
    <rPh sb="24" eb="25">
      <t>ニシ</t>
    </rPh>
    <phoneticPr fontId="5"/>
  </si>
  <si>
    <t>list_FENICS</t>
    <phoneticPr fontId="5"/>
  </si>
  <si>
    <t>オンプレミス（FENICS）接続　100Mベストエフォート(東日本リージョン1)</t>
    <phoneticPr fontId="5"/>
  </si>
  <si>
    <t>オンプレミス（FENICS）接続　100Mベストエフォート(西日本リージョン1)</t>
    <phoneticPr fontId="5"/>
  </si>
  <si>
    <t>オンプレミス（FENICS）接続　100M帯域確保(東日本リージョン1)</t>
    <phoneticPr fontId="5"/>
  </si>
  <si>
    <t>オンプレミス（FENICS）接続　100M帯域確保(西日本リージョン1)</t>
    <phoneticPr fontId="5"/>
  </si>
  <si>
    <t>[16]オンプレミス（個別引込）接続　100Mポート(東日本リージョン1)</t>
    <rPh sb="11" eb="13">
      <t>コベツ</t>
    </rPh>
    <rPh sb="13" eb="15">
      <t>ヒキコミ</t>
    </rPh>
    <phoneticPr fontId="5"/>
  </si>
  <si>
    <t>【別紙X】</t>
    <rPh sb="1" eb="3">
      <t>ベッシ</t>
    </rPh>
    <phoneticPr fontId="5"/>
  </si>
  <si>
    <t>[17]オンプレミス（個別引込）接続　100Mポート(西日本リージョン1)</t>
    <phoneticPr fontId="5"/>
  </si>
  <si>
    <t>[18]オンプレミス（個別引込）接続　1Gポート(東日本リージョン1)</t>
    <phoneticPr fontId="5"/>
  </si>
  <si>
    <t>[19]オンプレミス（個別引込）接続　1Gポート(西日本リージョン1)</t>
    <phoneticPr fontId="5"/>
  </si>
  <si>
    <t>[20]他社クラウド接続　10M帯域確保(東日本リージョン1)for A5</t>
    <rPh sb="4" eb="6">
      <t>タシャ</t>
    </rPh>
    <rPh sb="10" eb="12">
      <t>セツゾク</t>
    </rPh>
    <rPh sb="16" eb="18">
      <t>タイイキ</t>
    </rPh>
    <rPh sb="18" eb="20">
      <t>カクホ</t>
    </rPh>
    <phoneticPr fontId="5"/>
  </si>
  <si>
    <t>【別紙5】</t>
    <rPh sb="1" eb="3">
      <t>ベッシ</t>
    </rPh>
    <phoneticPr fontId="5"/>
  </si>
  <si>
    <t>[22]他社クラウド接続　100M帯域確保(東日本リージョン1)for A5</t>
    <rPh sb="4" eb="6">
      <t>タシャ</t>
    </rPh>
    <rPh sb="10" eb="12">
      <t>セツゾク</t>
    </rPh>
    <rPh sb="17" eb="19">
      <t>タイイキ</t>
    </rPh>
    <rPh sb="19" eb="21">
      <t>カクホ</t>
    </rPh>
    <phoneticPr fontId="5"/>
  </si>
  <si>
    <t>[28]リージョン間接続　1Gベストエフォート(東日本リージョン1)</t>
    <phoneticPr fontId="5"/>
  </si>
  <si>
    <t>[29]リージョン間接続　1Gベストエフォート(西日本リージョン1)</t>
    <phoneticPr fontId="5"/>
  </si>
  <si>
    <t>[32]リージョン間接続　1G帯域確保(東日本リージョン1)</t>
    <phoneticPr fontId="5"/>
  </si>
  <si>
    <t>[33]リージョン間接続　1G帯域確保(西日本リージョン1)</t>
    <phoneticPr fontId="5"/>
  </si>
  <si>
    <t>構内接続　100Mベストエフォート(東日本リージョン1)</t>
    <phoneticPr fontId="5"/>
  </si>
  <si>
    <t>構内接続　100Mベストエフォート(西日本リージョン1)</t>
    <phoneticPr fontId="5"/>
  </si>
  <si>
    <t>構内接続　100M帯域確保(東日本リージョン1)</t>
    <phoneticPr fontId="5"/>
  </si>
  <si>
    <t>構内接続　100M帯域確保(西日本リージョン1)</t>
    <phoneticPr fontId="5"/>
  </si>
  <si>
    <t>構内接続　1Gベストエフォート(東日本リージョン1)</t>
    <phoneticPr fontId="5"/>
  </si>
  <si>
    <t>構内接続　1Gベストエフォート(西日本リージョン1)</t>
    <phoneticPr fontId="5"/>
  </si>
  <si>
    <t>構内接続　1G帯域確保(東日本リージョン1)</t>
    <rPh sb="7" eb="9">
      <t>タイイキ</t>
    </rPh>
    <rPh sb="9" eb="11">
      <t>カクホ</t>
    </rPh>
    <phoneticPr fontId="5"/>
  </si>
  <si>
    <t>構内接続　1G帯域確保(西日本リージョン1)</t>
    <phoneticPr fontId="5"/>
  </si>
  <si>
    <t>上記の情報については、本サービス開始時に当社より送付いたしましたサービス情報通知書をご参照ください。</t>
    <rPh sb="20" eb="22">
      <t>トウシャ</t>
    </rPh>
    <rPh sb="36" eb="38">
      <t>ジョウホウ</t>
    </rPh>
    <phoneticPr fontId="5"/>
  </si>
  <si>
    <t>本サービスのプラン変更をご希望の場合は、以下のお客様記入欄に必要な情報をご記入のうえ、当社販売窓口までご送付ください。</t>
    <rPh sb="0" eb="1">
      <t>ホン</t>
    </rPh>
    <rPh sb="9" eb="11">
      <t>ヘンコウ</t>
    </rPh>
    <rPh sb="13" eb="15">
      <t>キボウ</t>
    </rPh>
    <rPh sb="16" eb="18">
      <t>バアイ</t>
    </rPh>
    <rPh sb="20" eb="22">
      <t>イカ</t>
    </rPh>
    <rPh sb="24" eb="26">
      <t>キャクサマ</t>
    </rPh>
    <rPh sb="26" eb="28">
      <t>キニュウ</t>
    </rPh>
    <rPh sb="28" eb="29">
      <t>ラン</t>
    </rPh>
    <rPh sb="30" eb="32">
      <t>ヒツヨウ</t>
    </rPh>
    <rPh sb="33" eb="35">
      <t>ジョウホウ</t>
    </rPh>
    <rPh sb="37" eb="39">
      <t>キニュウ</t>
    </rPh>
    <rPh sb="43" eb="45">
      <t>トウシャ</t>
    </rPh>
    <rPh sb="45" eb="47">
      <t>ハンバイ</t>
    </rPh>
    <rPh sb="47" eb="49">
      <t>マドグチ</t>
    </rPh>
    <rPh sb="52" eb="54">
      <t>ソウフ</t>
    </rPh>
    <phoneticPr fontId="5"/>
  </si>
  <si>
    <t>ver.202303</t>
    <phoneticPr fontId="5"/>
  </si>
  <si>
    <t>Fujitsu Translation Service プラン変更確認シート</t>
    <rPh sb="31" eb="33">
      <t>ヘンコウ</t>
    </rPh>
    <rPh sb="33" eb="35">
      <t>カクニン</t>
    </rPh>
    <phoneticPr fontId="5"/>
  </si>
  <si>
    <t>本確認シートは、Fujitsu Translation Service（以下「本サービス」）のプラン変更に際し、お客様のご意向を確認させていただくための用紙になります。</t>
    <rPh sb="0" eb="1">
      <t>ホン</t>
    </rPh>
    <rPh sb="1" eb="3">
      <t>カクニン</t>
    </rPh>
    <rPh sb="50" eb="52">
      <t>ヘンコウ</t>
    </rPh>
    <rPh sb="53" eb="54">
      <t>サイ</t>
    </rPh>
    <rPh sb="61" eb="63">
      <t>イコウ</t>
    </rPh>
    <rPh sb="64" eb="66">
      <t>カクニン</t>
    </rPh>
    <phoneticPr fontId="5"/>
  </si>
  <si>
    <t>富士通株式会社 Fujitsu Translation Service 商談窓口 行（E-Mail：fj-TS-sales-biz@dl.jp.fujitsu.com）</t>
    <rPh sb="0" eb="3">
      <t>フジツウ</t>
    </rPh>
    <rPh sb="3" eb="5">
      <t>カブシキ</t>
    </rPh>
    <rPh sb="5" eb="7">
      <t>カイシャ</t>
    </rPh>
    <rPh sb="36" eb="38">
      <t>ショウダン</t>
    </rPh>
    <rPh sb="38" eb="40">
      <t>マドグチ</t>
    </rPh>
    <rPh sb="41" eb="42">
      <t>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</si>
</sst>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F800]dddd\,\ mmmm\ dd\,\ yyyy"/>
    <numFmt numFmtId="177" formatCode="#,##0;\-#,##0;&quot;-&quot;"/>
    <numFmt numFmtId="178" formatCode="&quot;¥&quot;&quot;¥&quot;&quot;¥&quot;&quot;¥&quot;&quot;¥&quot;&quot;¥&quot;&quot;¥&quot;&quot;¥&quot;&quot;¥&quot;&quot;¥&quot;&quot;¥&quot;&quot;¥&quot;&quot;¥&quot;&quot;¥&quot;&quot;¥&quot;&quot;¥&quot;&quot;¥&quot;&quot;¥&quot;&quot;¥&quot;&quot;¥&quot;&quot;¥&quot;&quot;¥&quot;&quot;¥&quot;\ &quot;$&quot;&quot;¥&quot;&quot;¥&quot;&quot;¥&quot;&quot;¥&quot;&quot;¥&quot;&quot;¥&quot;&quot;¥&quot;&quot;¥&quot;&quot;¥&quot;&quot;¥&quot;&quot;¥&quot;&quot;¥&quot;&quot;¥&quot;&quot;¥&quot;&quot;¥&quot;&quot;¥&quot;&quot;¥&quot;&quot;¥&quot;&quot;¥&quot;&quot;¥&quot;&quot;¥&quot;&quot;¥&quot;&quot;¥&quot;\ &quot;¥&quot;&quot;¥&quot;&quot;¥&quot;&quot;¥&quot;&quot;¥&quot;&quot;¥&quot;&quot;¥&quot;&quot;¥&quot;&quot;¥&quot;&quot;¥&quot;&quot;¥&quot;&quot;¥&quot;&quot;¥&quot;&quot;¥&quot;&quot;¥&quot;&quot;¥&quot;&quot;¥&quot;&quot;¥&quot;&quot;¥&quot;&quot;¥&quot;&quot;¥&quot;&quot;¥&quot;&quot;¥&quot;\ #,##0.00&quot;¥&quot;&quot;¥&quot;&quot;¥&quot;&quot;¥&quot;&quot;¥&quot;&quot;¥&quot;&quot;¥&quot;&quot;¥&quot;&quot;¥&quot;;"/>
    <numFmt numFmtId="179" formatCode="_(&quot;$&quot;* #,##0_);_(&quot;$&quot;* \(#,##0\);_(&quot;$&quot;* &quot;-&quot;??_);_(@_)"/>
    <numFmt numFmtId="180" formatCode="#,##0.000;[Red]\-#,##0.000"/>
    <numFmt numFmtId="181" formatCode="#,##0&quot;GB&quot;"/>
    <numFmt numFmtId="182" formatCode="0_ "/>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name val="Meiryo UI"/>
      <family val="3"/>
      <charset val="128"/>
    </font>
    <font>
      <sz val="11"/>
      <color rgb="FFFF0000"/>
      <name val="Meiryo UI"/>
      <family val="3"/>
      <charset val="128"/>
    </font>
    <font>
      <sz val="10"/>
      <name val="Meiryo UI"/>
      <family val="3"/>
      <charset val="128"/>
    </font>
    <font>
      <b/>
      <sz val="10"/>
      <name val="Meiryo UI"/>
      <family val="3"/>
      <charset val="128"/>
    </font>
    <font>
      <b/>
      <sz val="11"/>
      <name val="Meiryo UI"/>
      <family val="3"/>
      <charset val="128"/>
    </font>
    <font>
      <sz val="8"/>
      <name val="Meiryo UI"/>
      <family val="3"/>
      <charset val="128"/>
    </font>
    <font>
      <sz val="6"/>
      <name val="ＭＳ Ｐゴシック"/>
      <family val="2"/>
      <charset val="128"/>
      <scheme val="minor"/>
    </font>
    <font>
      <b/>
      <sz val="16"/>
      <name val="Meiryo UI"/>
      <family val="3"/>
      <charset val="128"/>
    </font>
    <font>
      <sz val="11"/>
      <color indexed="10"/>
      <name val="明朝"/>
      <family val="1"/>
      <charset val="128"/>
    </font>
    <font>
      <u/>
      <sz val="8.25"/>
      <color indexed="12"/>
      <name val="ＭＳ Ｐゴシック"/>
      <family val="3"/>
      <charset val="128"/>
    </font>
    <font>
      <u/>
      <sz val="9.35"/>
      <color theme="10"/>
      <name val="ＭＳ Ｐゴシック"/>
      <family val="3"/>
      <charset val="128"/>
    </font>
    <font>
      <sz val="10"/>
      <color indexed="8"/>
      <name val="Arial"/>
      <family val="2"/>
    </font>
    <font>
      <sz val="12"/>
      <name val="ＭＳ ゴシック"/>
      <family val="3"/>
      <charset val="128"/>
    </font>
    <font>
      <sz val="9"/>
      <name val="Times New Roman"/>
      <family val="1"/>
    </font>
    <font>
      <sz val="8"/>
      <name val="Arial"/>
      <family val="2"/>
    </font>
    <font>
      <b/>
      <sz val="12"/>
      <name val="Arial"/>
      <family val="2"/>
    </font>
    <font>
      <sz val="11"/>
      <name val="明朝"/>
      <family val="1"/>
      <charset val="128"/>
    </font>
    <font>
      <sz val="10"/>
      <name val="Arial"/>
      <family val="2"/>
    </font>
    <font>
      <sz val="8"/>
      <color indexed="16"/>
      <name val="Century Schoolbook"/>
      <family val="1"/>
    </font>
    <font>
      <b/>
      <i/>
      <sz val="10"/>
      <name val="Times New Roman"/>
      <family val="1"/>
    </font>
    <font>
      <b/>
      <sz val="9"/>
      <name val="Times New Roman"/>
      <family val="1"/>
    </font>
    <font>
      <sz val="22"/>
      <name val="ＭＳ 明朝"/>
      <family val="1"/>
      <charset val="128"/>
    </font>
    <font>
      <sz val="11"/>
      <color indexed="8"/>
      <name val="ＭＳ Ｐゴシック"/>
      <family val="3"/>
      <charset val="128"/>
    </font>
    <font>
      <sz val="12"/>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2"/>
      <name val="ＭＳ Ｐゴシック"/>
      <family val="3"/>
      <charset val="128"/>
      <scheme val="minor"/>
    </font>
    <font>
      <sz val="12"/>
      <name val="ＭＳ Ｐゴシック"/>
      <family val="3"/>
      <charset val="128"/>
    </font>
    <font>
      <sz val="10"/>
      <color theme="1"/>
      <name val="Meiryo UI"/>
      <family val="3"/>
      <charset val="128"/>
    </font>
    <font>
      <sz val="11"/>
      <color theme="1"/>
      <name val="Meiryo UI"/>
      <family val="3"/>
      <charset val="128"/>
    </font>
    <font>
      <b/>
      <sz val="11"/>
      <color rgb="FFFF0000"/>
      <name val="Meiryo UI"/>
      <family val="3"/>
      <charset val="128"/>
    </font>
    <font>
      <sz val="10"/>
      <color rgb="FF00B050"/>
      <name val="Meiryo UI"/>
      <family val="3"/>
      <charset val="128"/>
    </font>
    <font>
      <sz val="11"/>
      <color rgb="FF00B050"/>
      <name val="Meiryo UI"/>
      <family val="3"/>
      <charset val="128"/>
    </font>
    <font>
      <b/>
      <sz val="12"/>
      <name val="Meiryo UI"/>
      <family val="3"/>
      <charset val="128"/>
    </font>
    <font>
      <b/>
      <sz val="14"/>
      <name val="Meiryo UI"/>
      <family val="3"/>
      <charset val="128"/>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59996337778862885"/>
        <bgColor indexed="64"/>
      </patternFill>
    </fill>
  </fills>
  <borders count="8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diagonal/>
    </border>
    <border>
      <left/>
      <right style="thin">
        <color indexed="64"/>
      </right>
      <top/>
      <bottom/>
      <diagonal/>
    </border>
    <border>
      <left/>
      <right/>
      <top style="dotted">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bottom style="dotted">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s>
  <cellStyleXfs count="57">
    <xf numFmtId="0" fontId="0" fillId="0" borderId="0">
      <alignment vertical="center"/>
    </xf>
    <xf numFmtId="0" fontId="6" fillId="0" borderId="0"/>
    <xf numFmtId="0" fontId="7" fillId="0" borderId="0"/>
    <xf numFmtId="0" fontId="4" fillId="0" borderId="0">
      <alignment vertical="center"/>
    </xf>
    <xf numFmtId="0" fontId="16" fillId="0" borderId="0"/>
    <xf numFmtId="0" fontId="1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7" fillId="0" borderId="0">
      <alignment vertical="center"/>
    </xf>
    <xf numFmtId="0" fontId="18" fillId="0" borderId="0" applyNumberFormat="0" applyFill="0" applyBorder="0" applyAlignment="0" applyProtection="0">
      <alignment vertical="top"/>
      <protection locked="0"/>
    </xf>
    <xf numFmtId="177" fontId="19" fillId="0" borderId="0" applyFill="0" applyBorder="0" applyAlignment="0"/>
    <xf numFmtId="0" fontId="20" fillId="0" borderId="0" applyNumberFormat="0" applyFont="0" applyBorder="0" applyAlignment="0" applyProtection="0"/>
    <xf numFmtId="0" fontId="21" fillId="0" borderId="0">
      <alignment horizontal="left"/>
    </xf>
    <xf numFmtId="38" fontId="22" fillId="6" borderId="0" applyNumberFormat="0" applyBorder="0" applyAlignment="0" applyProtection="0"/>
    <xf numFmtId="0" fontId="23" fillId="0" borderId="18" applyNumberFormat="0" applyAlignment="0" applyProtection="0">
      <alignment horizontal="left" vertical="center"/>
    </xf>
    <xf numFmtId="0" fontId="23" fillId="0" borderId="7">
      <alignment horizontal="left" vertical="center"/>
    </xf>
    <xf numFmtId="10" fontId="22" fillId="7" borderId="3" applyNumberFormat="0" applyBorder="0" applyAlignment="0" applyProtection="0"/>
    <xf numFmtId="178" fontId="4" fillId="0" borderId="0"/>
    <xf numFmtId="179" fontId="24" fillId="0" borderId="0"/>
    <xf numFmtId="0" fontId="25" fillId="0" borderId="0"/>
    <xf numFmtId="10" fontId="25" fillId="0" borderId="0" applyFont="0" applyFill="0" applyBorder="0" applyAlignment="0" applyProtection="0"/>
    <xf numFmtId="4" fontId="21" fillId="0" borderId="0">
      <alignment horizontal="right"/>
    </xf>
    <xf numFmtId="4" fontId="26" fillId="0" borderId="0">
      <alignment horizontal="right"/>
    </xf>
    <xf numFmtId="0" fontId="27" fillId="0" borderId="0">
      <alignment horizontal="left"/>
    </xf>
    <xf numFmtId="0" fontId="28" fillId="0" borderId="0">
      <alignment horizontal="center"/>
    </xf>
    <xf numFmtId="0" fontId="29" fillId="0" borderId="0">
      <alignment vertical="center"/>
    </xf>
    <xf numFmtId="49" fontId="4" fillId="8" borderId="9">
      <alignment horizontal="center" vertical="center" wrapText="1"/>
    </xf>
    <xf numFmtId="6" fontId="30" fillId="0" borderId="0" applyFont="0" applyFill="0" applyBorder="0" applyAlignment="0" applyProtection="0">
      <alignment vertical="center"/>
    </xf>
    <xf numFmtId="180" fontId="24" fillId="0" borderId="23" applyNumberFormat="0" applyFont="0" applyAlignment="0" applyProtection="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3" fillId="0" borderId="0">
      <alignment vertical="center"/>
    </xf>
    <xf numFmtId="0" fontId="2" fillId="0" borderId="0">
      <alignment vertical="center"/>
    </xf>
    <xf numFmtId="0" fontId="7" fillId="0" borderId="0">
      <alignment vertical="center"/>
    </xf>
    <xf numFmtId="0" fontId="7" fillId="0" borderId="0">
      <alignment vertical="center"/>
    </xf>
    <xf numFmtId="0" fontId="1" fillId="0" borderId="0">
      <alignment vertical="center"/>
    </xf>
  </cellStyleXfs>
  <cellXfs count="287">
    <xf numFmtId="0" fontId="0" fillId="0" borderId="0" xfId="0">
      <alignment vertical="center"/>
    </xf>
    <xf numFmtId="0" fontId="0" fillId="12" borderId="0" xfId="0" applyFill="1" applyAlignment="1">
      <alignment horizontal="center" vertical="center"/>
    </xf>
    <xf numFmtId="0" fontId="0" fillId="13" borderId="0" xfId="0" applyFill="1" applyAlignment="1">
      <alignment horizontal="center" vertical="center"/>
    </xf>
    <xf numFmtId="0" fontId="0" fillId="14" borderId="0" xfId="0" applyFill="1">
      <alignment vertical="center"/>
    </xf>
    <xf numFmtId="0" fontId="0" fillId="15" borderId="0" xfId="0" applyFill="1" applyAlignment="1">
      <alignment horizontal="center" vertical="center"/>
    </xf>
    <xf numFmtId="0" fontId="0" fillId="2" borderId="0" xfId="0" applyFill="1" applyAlignment="1">
      <alignment horizontal="center" vertical="center"/>
    </xf>
    <xf numFmtId="0" fontId="0" fillId="11" borderId="0" xfId="0" applyFill="1">
      <alignment vertical="center"/>
    </xf>
    <xf numFmtId="0" fontId="0" fillId="0" borderId="3" xfId="0" applyBorder="1">
      <alignment vertical="center"/>
    </xf>
    <xf numFmtId="0" fontId="0" fillId="0" borderId="9" xfId="0" applyBorder="1">
      <alignment vertical="center"/>
    </xf>
    <xf numFmtId="0" fontId="0" fillId="0" borderId="1" xfId="0" applyBorder="1">
      <alignment vertical="center"/>
    </xf>
    <xf numFmtId="0" fontId="0" fillId="0" borderId="31" xfId="0" applyBorder="1">
      <alignment vertical="center"/>
    </xf>
    <xf numFmtId="0" fontId="0" fillId="0" borderId="30" xfId="0" applyBorder="1">
      <alignment vertical="center"/>
    </xf>
    <xf numFmtId="0" fontId="0" fillId="0" borderId="2" xfId="0" applyBorder="1">
      <alignment vertical="center"/>
    </xf>
    <xf numFmtId="0" fontId="0" fillId="0" borderId="28" xfId="0" applyBorder="1">
      <alignment vertical="center"/>
    </xf>
    <xf numFmtId="0" fontId="0" fillId="0" borderId="5" xfId="0" applyBorder="1">
      <alignment vertical="center"/>
    </xf>
    <xf numFmtId="0" fontId="0" fillId="0" borderId="26" xfId="0" applyBorder="1">
      <alignment vertical="center"/>
    </xf>
    <xf numFmtId="0" fontId="0" fillId="0" borderId="29" xfId="0" applyBorder="1">
      <alignment vertical="center"/>
    </xf>
    <xf numFmtId="49" fontId="0" fillId="0" borderId="3" xfId="0" quotePrefix="1" applyNumberFormat="1" applyBorder="1">
      <alignment vertical="center"/>
    </xf>
    <xf numFmtId="49" fontId="0" fillId="0" borderId="3" xfId="0" applyNumberFormat="1" applyBorder="1">
      <alignment vertical="center"/>
    </xf>
    <xf numFmtId="181" fontId="0" fillId="0" borderId="30" xfId="0" applyNumberFormat="1" applyBorder="1">
      <alignment vertical="center"/>
    </xf>
    <xf numFmtId="181" fontId="0" fillId="0" borderId="28" xfId="0" applyNumberFormat="1" applyBorder="1">
      <alignment vertical="center"/>
    </xf>
    <xf numFmtId="0" fontId="31" fillId="0" borderId="0" xfId="0" applyFont="1" applyAlignment="1">
      <alignment vertical="center" wrapText="1"/>
    </xf>
    <xf numFmtId="0" fontId="31" fillId="0" borderId="12" xfId="0" applyFont="1" applyBorder="1" applyAlignment="1">
      <alignment horizontal="center" vertical="center" wrapText="1"/>
    </xf>
    <xf numFmtId="0" fontId="31" fillId="0" borderId="38" xfId="0" applyFont="1" applyBorder="1" applyAlignment="1">
      <alignment vertical="center" wrapText="1"/>
    </xf>
    <xf numFmtId="0" fontId="31" fillId="9" borderId="12" xfId="0" applyFont="1" applyFill="1" applyBorder="1" applyAlignment="1">
      <alignment vertical="center" wrapText="1"/>
    </xf>
    <xf numFmtId="0" fontId="31" fillId="0" borderId="12" xfId="0" applyFont="1" applyBorder="1" applyAlignment="1">
      <alignment vertical="center" wrapText="1"/>
    </xf>
    <xf numFmtId="0" fontId="31" fillId="0" borderId="6" xfId="0" applyFont="1" applyBorder="1" applyAlignment="1">
      <alignment vertical="center" wrapText="1"/>
    </xf>
    <xf numFmtId="0" fontId="31" fillId="0" borderId="3" xfId="0" applyFont="1" applyBorder="1" applyAlignment="1">
      <alignment vertical="center" wrapText="1"/>
    </xf>
    <xf numFmtId="0" fontId="31" fillId="0" borderId="3" xfId="0" applyFont="1" applyBorder="1" applyAlignment="1">
      <alignment horizontal="center" vertical="center" wrapText="1"/>
    </xf>
    <xf numFmtId="0" fontId="31" fillId="9" borderId="10" xfId="0" applyFont="1" applyFill="1" applyBorder="1" applyAlignment="1">
      <alignment vertical="center" wrapText="1"/>
    </xf>
    <xf numFmtId="0" fontId="31" fillId="0" borderId="10" xfId="0" applyFont="1" applyBorder="1" applyAlignment="1">
      <alignment vertical="center" wrapText="1"/>
    </xf>
    <xf numFmtId="3" fontId="31" fillId="0" borderId="32" xfId="0" applyNumberFormat="1" applyFont="1" applyBorder="1" applyAlignment="1">
      <alignment vertical="center" wrapText="1"/>
    </xf>
    <xf numFmtId="0" fontId="31" fillId="9" borderId="3" xfId="0" applyFont="1" applyFill="1" applyBorder="1" applyAlignment="1">
      <alignment vertical="center" wrapText="1"/>
    </xf>
    <xf numFmtId="3" fontId="31" fillId="0" borderId="33" xfId="0" applyNumberFormat="1" applyFont="1" applyBorder="1" applyAlignment="1">
      <alignment vertical="center" wrapText="1"/>
    </xf>
    <xf numFmtId="0" fontId="31" fillId="9" borderId="3" xfId="0" applyFont="1" applyFill="1" applyBorder="1" applyAlignment="1">
      <alignment horizontal="center" vertical="center" wrapText="1"/>
    </xf>
    <xf numFmtId="0" fontId="31" fillId="16" borderId="3" xfId="0" applyFont="1" applyFill="1" applyBorder="1" applyAlignment="1">
      <alignment horizontal="center" vertical="center" wrapText="1"/>
    </xf>
    <xf numFmtId="0" fontId="31" fillId="0" borderId="33" xfId="0" applyFont="1" applyBorder="1" applyAlignment="1">
      <alignment horizontal="center" vertical="center" wrapText="1"/>
    </xf>
    <xf numFmtId="3" fontId="31" fillId="0" borderId="3" xfId="0" applyNumberFormat="1" applyFont="1" applyBorder="1" applyAlignment="1">
      <alignment vertical="center" wrapText="1"/>
    </xf>
    <xf numFmtId="0" fontId="31" fillId="9" borderId="2" xfId="0" applyFont="1" applyFill="1" applyBorder="1" applyAlignment="1">
      <alignment vertical="center" wrapText="1"/>
    </xf>
    <xf numFmtId="0" fontId="31" fillId="0" borderId="2" xfId="0" applyFont="1" applyBorder="1" applyAlignment="1">
      <alignment vertical="center" wrapText="1"/>
    </xf>
    <xf numFmtId="3" fontId="31" fillId="0" borderId="34" xfId="0" applyNumberFormat="1" applyFont="1" applyBorder="1" applyAlignment="1">
      <alignment vertical="center" wrapText="1"/>
    </xf>
    <xf numFmtId="0" fontId="31" fillId="0" borderId="25" xfId="0" applyFont="1" applyBorder="1" applyAlignment="1">
      <alignment vertical="center" wrapText="1"/>
    </xf>
    <xf numFmtId="0" fontId="31" fillId="0" borderId="2" xfId="0" applyFont="1" applyBorder="1" applyAlignment="1">
      <alignment horizontal="center" vertical="center" wrapText="1"/>
    </xf>
    <xf numFmtId="0" fontId="31" fillId="16" borderId="2" xfId="0" applyFont="1" applyFill="1" applyBorder="1" applyAlignment="1">
      <alignment horizontal="center" vertical="center" wrapText="1"/>
    </xf>
    <xf numFmtId="0" fontId="31" fillId="0" borderId="1" xfId="0" applyFont="1" applyBorder="1" applyAlignment="1">
      <alignment vertical="center" wrapText="1"/>
    </xf>
    <xf numFmtId="0" fontId="31" fillId="10" borderId="13" xfId="0" applyFont="1" applyFill="1" applyBorder="1" applyAlignment="1">
      <alignment horizontal="center" vertical="center" wrapText="1"/>
    </xf>
    <xf numFmtId="0" fontId="31" fillId="10" borderId="5" xfId="0" applyFont="1" applyFill="1" applyBorder="1" applyAlignment="1">
      <alignment horizontal="center" vertical="center" wrapText="1"/>
    </xf>
    <xf numFmtId="0" fontId="31" fillId="10" borderId="24" xfId="0" applyFont="1" applyFill="1" applyBorder="1" applyAlignment="1">
      <alignment vertical="center" wrapText="1"/>
    </xf>
    <xf numFmtId="0" fontId="34" fillId="10" borderId="12" xfId="0" applyFont="1" applyFill="1" applyBorder="1" applyAlignment="1">
      <alignment vertical="center" wrapText="1"/>
    </xf>
    <xf numFmtId="0" fontId="34" fillId="10" borderId="10" xfId="0" applyFont="1" applyFill="1" applyBorder="1" applyAlignment="1">
      <alignment vertical="center" wrapText="1"/>
    </xf>
    <xf numFmtId="0" fontId="34" fillId="10" borderId="3" xfId="0" applyFont="1" applyFill="1" applyBorder="1" applyAlignment="1">
      <alignment vertical="center" wrapText="1"/>
    </xf>
    <xf numFmtId="0" fontId="34" fillId="10" borderId="25" xfId="0" applyFont="1" applyFill="1" applyBorder="1" applyAlignment="1">
      <alignment vertical="center" wrapText="1"/>
    </xf>
    <xf numFmtId="0" fontId="34" fillId="10" borderId="2" xfId="0" applyFont="1" applyFill="1" applyBorder="1" applyAlignment="1">
      <alignment vertical="center" wrapText="1"/>
    </xf>
    <xf numFmtId="0" fontId="35" fillId="10" borderId="0" xfId="0" applyFont="1" applyFill="1">
      <alignment vertical="center"/>
    </xf>
    <xf numFmtId="0" fontId="8" fillId="0" borderId="0" xfId="2" applyFont="1" applyAlignment="1">
      <alignment vertical="center"/>
    </xf>
    <xf numFmtId="0" fontId="37"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0" fillId="0" borderId="0" xfId="2" applyFont="1" applyAlignment="1">
      <alignment horizontal="center" vertical="center"/>
    </xf>
    <xf numFmtId="176" fontId="10" fillId="4" borderId="0" xfId="2" applyNumberFormat="1" applyFont="1" applyFill="1" applyAlignment="1">
      <alignment horizontal="center" vertical="center" shrinkToFit="1"/>
    </xf>
    <xf numFmtId="0" fontId="15" fillId="0" borderId="21" xfId="2" applyFont="1" applyBorder="1" applyAlignment="1">
      <alignment vertical="center" shrinkToFit="1"/>
    </xf>
    <xf numFmtId="0" fontId="8" fillId="0" borderId="0" xfId="2" applyFont="1" applyAlignment="1">
      <alignment horizontal="center" vertical="center" wrapText="1" shrinkToFit="1"/>
    </xf>
    <xf numFmtId="0" fontId="8" fillId="2" borderId="0" xfId="2" applyFont="1" applyFill="1" applyAlignment="1">
      <alignment horizontal="left" vertical="center" wrapText="1" shrinkToFit="1"/>
    </xf>
    <xf numFmtId="0" fontId="8" fillId="0" borderId="0" xfId="2" applyFont="1" applyAlignment="1">
      <alignment horizontal="left" vertical="center" wrapText="1" shrinkToFit="1"/>
    </xf>
    <xf numFmtId="0" fontId="12" fillId="0" borderId="0" xfId="2" applyFont="1"/>
    <xf numFmtId="49" fontId="10" fillId="0" borderId="0" xfId="3" applyNumberFormat="1" applyFont="1" applyAlignment="1">
      <alignment horizontal="center" vertical="center" shrinkToFit="1"/>
    </xf>
    <xf numFmtId="0" fontId="10" fillId="2" borderId="0" xfId="3" applyFont="1" applyFill="1" applyAlignment="1">
      <alignment horizontal="center" vertical="center" shrinkToFit="1"/>
    </xf>
    <xf numFmtId="49" fontId="10" fillId="0" borderId="0" xfId="3" applyNumberFormat="1" applyFont="1" applyAlignment="1">
      <alignment horizontal="left" vertical="center" shrinkToFit="1"/>
    </xf>
    <xf numFmtId="49" fontId="36" fillId="0" borderId="0" xfId="3" applyNumberFormat="1" applyFont="1" applyAlignment="1">
      <alignment horizontal="left" vertical="center" shrinkToFit="1"/>
    </xf>
    <xf numFmtId="0" fontId="10" fillId="0" borderId="0" xfId="0" applyFont="1" applyAlignment="1">
      <alignment vertical="center" shrinkToFit="1"/>
    </xf>
    <xf numFmtId="49" fontId="10" fillId="0" borderId="0" xfId="0" applyNumberFormat="1" applyFont="1" applyAlignment="1">
      <alignment vertical="center" shrinkToFit="1"/>
    </xf>
    <xf numFmtId="0" fontId="10" fillId="0" borderId="0" xfId="2" applyFont="1" applyAlignment="1">
      <alignment horizontal="center" vertical="center" wrapText="1" shrinkToFit="1"/>
    </xf>
    <xf numFmtId="0" fontId="10" fillId="2" borderId="0" xfId="2" applyFont="1" applyFill="1" applyAlignment="1">
      <alignment horizontal="left" vertical="center" wrapText="1" shrinkToFit="1"/>
    </xf>
    <xf numFmtId="0" fontId="8" fillId="2" borderId="40" xfId="2" applyFont="1" applyFill="1" applyBorder="1" applyAlignment="1">
      <alignment horizontal="left" vertical="center" wrapText="1" shrinkToFit="1"/>
    </xf>
    <xf numFmtId="0" fontId="10" fillId="0" borderId="0" xfId="3" applyFont="1" applyAlignment="1">
      <alignment horizontal="left" vertical="center"/>
    </xf>
    <xf numFmtId="0" fontId="0" fillId="0" borderId="0" xfId="0" applyAlignment="1">
      <alignment horizontal="center" vertical="center"/>
    </xf>
    <xf numFmtId="0" fontId="10" fillId="0" borderId="0" xfId="3" applyFont="1" applyAlignment="1">
      <alignment horizontal="center" vertical="center" shrinkToFit="1"/>
    </xf>
    <xf numFmtId="49" fontId="10" fillId="0" borderId="0" xfId="3" applyNumberFormat="1" applyFont="1" applyAlignment="1" applyProtection="1">
      <alignment horizontal="center" vertical="center" shrinkToFit="1"/>
      <protection locked="0"/>
    </xf>
    <xf numFmtId="0" fontId="0" fillId="0" borderId="0" xfId="0" applyAlignment="1">
      <alignment horizontal="center" vertical="center" shrinkToFit="1"/>
    </xf>
    <xf numFmtId="0" fontId="10" fillId="0" borderId="0" xfId="3" applyFont="1" applyAlignment="1">
      <alignment horizontal="center" vertical="center"/>
    </xf>
    <xf numFmtId="0" fontId="0" fillId="0" borderId="0" xfId="0" applyAlignment="1">
      <alignment vertical="center" shrinkToFit="1"/>
    </xf>
    <xf numFmtId="0" fontId="13" fillId="0" borderId="0" xfId="0" applyFont="1" applyAlignment="1">
      <alignment horizontal="left" vertical="center" shrinkToFit="1"/>
    </xf>
    <xf numFmtId="0" fontId="8" fillId="2" borderId="0" xfId="2" applyFont="1" applyFill="1" applyAlignment="1">
      <alignment vertical="center"/>
    </xf>
    <xf numFmtId="0" fontId="8" fillId="0" borderId="0" xfId="2" applyFont="1" applyAlignment="1">
      <alignment horizontal="left" vertical="center" wrapText="1"/>
    </xf>
    <xf numFmtId="0" fontId="13" fillId="0" borderId="0" xfId="2" applyFont="1" applyAlignment="1">
      <alignment horizontal="left" vertical="center" wrapText="1"/>
    </xf>
    <xf numFmtId="0" fontId="10" fillId="0" borderId="0" xfId="2" applyFont="1" applyAlignment="1">
      <alignment horizontal="right"/>
    </xf>
    <xf numFmtId="0" fontId="12" fillId="0" borderId="4" xfId="2" applyFont="1" applyBorder="1"/>
    <xf numFmtId="0" fontId="10" fillId="0" borderId="21" xfId="0" applyFont="1" applyBorder="1">
      <alignment vertical="center"/>
    </xf>
    <xf numFmtId="0" fontId="0" fillId="0" borderId="17" xfId="0" applyBorder="1">
      <alignment vertical="center"/>
    </xf>
    <xf numFmtId="0" fontId="8" fillId="0" borderId="17" xfId="2" applyFont="1" applyBorder="1" applyAlignment="1">
      <alignment horizontal="center" vertical="center"/>
    </xf>
    <xf numFmtId="0" fontId="0" fillId="0" borderId="17" xfId="0" applyBorder="1" applyAlignment="1">
      <alignment horizontal="center" vertical="center"/>
    </xf>
    <xf numFmtId="49" fontId="10" fillId="0" borderId="17" xfId="2" applyNumberFormat="1" applyFont="1" applyBorder="1" applyAlignment="1">
      <alignment horizontal="left" vertical="center"/>
    </xf>
    <xf numFmtId="0" fontId="10" fillId="0" borderId="17" xfId="0" applyFont="1" applyBorder="1" applyAlignment="1">
      <alignment horizontal="left" vertical="center"/>
    </xf>
    <xf numFmtId="0" fontId="10" fillId="0" borderId="0" xfId="0" applyFont="1">
      <alignment vertical="center"/>
    </xf>
    <xf numFmtId="0" fontId="10" fillId="2" borderId="0" xfId="2" applyFont="1" applyFill="1" applyAlignment="1">
      <alignment vertical="center"/>
    </xf>
    <xf numFmtId="0" fontId="10" fillId="2" borderId="0" xfId="2" applyFont="1" applyFill="1" applyAlignment="1">
      <alignment horizontal="right" vertical="center"/>
    </xf>
    <xf numFmtId="0" fontId="40" fillId="2" borderId="0" xfId="2" applyFont="1" applyFill="1" applyAlignment="1">
      <alignment horizontal="left" vertical="center" wrapText="1" shrinkToFit="1"/>
    </xf>
    <xf numFmtId="0" fontId="40" fillId="0" borderId="0" xfId="2" applyFont="1" applyAlignment="1">
      <alignment horizontal="left" vertical="center" wrapText="1" shrinkToFit="1"/>
    </xf>
    <xf numFmtId="0" fontId="40" fillId="0" borderId="0" xfId="2" applyFont="1" applyAlignment="1">
      <alignment vertical="center"/>
    </xf>
    <xf numFmtId="0" fontId="10" fillId="2" borderId="0" xfId="2" applyFont="1" applyFill="1" applyAlignment="1">
      <alignment horizontal="left" vertical="center"/>
    </xf>
    <xf numFmtId="0" fontId="10" fillId="2" borderId="40" xfId="2" applyFont="1" applyFill="1" applyBorder="1" applyAlignment="1">
      <alignment horizontal="left" vertical="center"/>
    </xf>
    <xf numFmtId="0" fontId="10" fillId="2" borderId="21" xfId="2" applyFont="1" applyFill="1" applyBorder="1" applyAlignment="1">
      <alignment vertical="center"/>
    </xf>
    <xf numFmtId="0" fontId="10" fillId="2" borderId="40" xfId="2" applyFont="1" applyFill="1" applyBorder="1" applyAlignment="1">
      <alignment vertical="center"/>
    </xf>
    <xf numFmtId="0" fontId="10" fillId="2" borderId="21" xfId="2" applyFont="1" applyFill="1" applyBorder="1" applyAlignment="1">
      <alignment horizontal="left" vertical="center"/>
    </xf>
    <xf numFmtId="0" fontId="9" fillId="0" borderId="0" xfId="2" applyFont="1" applyAlignment="1">
      <alignment horizontal="left" vertical="center" wrapText="1" shrinkToFit="1"/>
    </xf>
    <xf numFmtId="0" fontId="10" fillId="2" borderId="16" xfId="2" applyFont="1" applyFill="1" applyBorder="1" applyAlignment="1">
      <alignment horizontal="left" vertical="center"/>
    </xf>
    <xf numFmtId="0" fontId="10" fillId="2" borderId="4" xfId="2" applyFont="1" applyFill="1" applyBorder="1" applyAlignment="1">
      <alignment horizontal="left" vertical="center" wrapText="1" shrinkToFit="1"/>
    </xf>
    <xf numFmtId="0" fontId="8" fillId="2" borderId="4" xfId="2" applyFont="1" applyFill="1" applyBorder="1" applyAlignment="1">
      <alignment horizontal="left" vertical="center" wrapText="1" shrinkToFit="1"/>
    </xf>
    <xf numFmtId="0" fontId="8" fillId="2" borderId="15" xfId="2" applyFont="1" applyFill="1" applyBorder="1" applyAlignment="1">
      <alignment horizontal="left" vertical="center" wrapText="1" shrinkToFit="1"/>
    </xf>
    <xf numFmtId="0" fontId="11" fillId="2" borderId="21" xfId="2" applyFont="1" applyFill="1" applyBorder="1" applyAlignment="1">
      <alignment vertical="center"/>
    </xf>
    <xf numFmtId="0" fontId="39" fillId="0" borderId="0" xfId="2" applyFont="1" applyAlignment="1">
      <alignment horizontal="center" vertical="center" wrapText="1" shrinkToFit="1"/>
    </xf>
    <xf numFmtId="0" fontId="39" fillId="2" borderId="0" xfId="2" applyFont="1" applyFill="1" applyAlignment="1">
      <alignment horizontal="left" vertical="center" wrapText="1" shrinkToFit="1"/>
    </xf>
    <xf numFmtId="0" fontId="41" fillId="2" borderId="0" xfId="2" applyFont="1" applyFill="1" applyAlignment="1">
      <alignment horizontal="left" vertical="center"/>
    </xf>
    <xf numFmtId="0" fontId="42" fillId="2" borderId="0" xfId="2" applyFont="1" applyFill="1" applyAlignment="1">
      <alignment horizontal="left" vertical="center"/>
    </xf>
    <xf numFmtId="0" fontId="39" fillId="14" borderId="0" xfId="2" applyFont="1" applyFill="1" applyAlignment="1">
      <alignment horizontal="left" vertical="center" wrapText="1" shrinkToFit="1"/>
    </xf>
    <xf numFmtId="0" fontId="39" fillId="2" borderId="21" xfId="2" applyFont="1" applyFill="1" applyBorder="1" applyAlignment="1">
      <alignment horizontal="left" vertical="center" wrapText="1" shrinkToFit="1"/>
    </xf>
    <xf numFmtId="0" fontId="39" fillId="2" borderId="71" xfId="2" applyFont="1" applyFill="1" applyBorder="1" applyAlignment="1">
      <alignment horizontal="left" vertical="center" wrapText="1" shrinkToFit="1"/>
    </xf>
    <xf numFmtId="0" fontId="40" fillId="2" borderId="71" xfId="2" applyFont="1" applyFill="1" applyBorder="1" applyAlignment="1">
      <alignment horizontal="left" vertical="center" wrapText="1" shrinkToFit="1"/>
    </xf>
    <xf numFmtId="0" fontId="40" fillId="2" borderId="74" xfId="2" applyFont="1" applyFill="1" applyBorder="1" applyAlignment="1">
      <alignment horizontal="left" vertical="center" wrapText="1" shrinkToFit="1"/>
    </xf>
    <xf numFmtId="0" fontId="40" fillId="2" borderId="76" xfId="2" applyFont="1" applyFill="1" applyBorder="1" applyAlignment="1">
      <alignment horizontal="left" vertical="center" wrapText="1" shrinkToFit="1"/>
    </xf>
    <xf numFmtId="0" fontId="10" fillId="2" borderId="72" xfId="2" applyFont="1" applyFill="1" applyBorder="1" applyAlignment="1">
      <alignment horizontal="left" vertical="center" wrapText="1" shrinkToFit="1"/>
    </xf>
    <xf numFmtId="0" fontId="8" fillId="2" borderId="72" xfId="2" applyFont="1" applyFill="1" applyBorder="1" applyAlignment="1">
      <alignment horizontal="left" vertical="center" wrapText="1" shrinkToFit="1"/>
    </xf>
    <xf numFmtId="0" fontId="8" fillId="2" borderId="78" xfId="2" applyFont="1" applyFill="1" applyBorder="1" applyAlignment="1">
      <alignment horizontal="left" vertical="center" wrapText="1" shrinkToFit="1"/>
    </xf>
    <xf numFmtId="0" fontId="39" fillId="14" borderId="73" xfId="2" applyFont="1" applyFill="1" applyBorder="1" applyAlignment="1">
      <alignment horizontal="left" vertical="center"/>
    </xf>
    <xf numFmtId="0" fontId="39" fillId="14" borderId="71" xfId="2" applyFont="1" applyFill="1" applyBorder="1" applyAlignment="1">
      <alignment horizontal="left" vertical="center" wrapText="1" shrinkToFit="1"/>
    </xf>
    <xf numFmtId="0" fontId="39" fillId="14" borderId="75" xfId="2" applyFont="1" applyFill="1" applyBorder="1" applyAlignment="1">
      <alignment horizontal="left" vertical="center" wrapText="1" shrinkToFit="1"/>
    </xf>
    <xf numFmtId="0" fontId="10" fillId="14" borderId="77" xfId="2" applyFont="1" applyFill="1" applyBorder="1" applyAlignment="1">
      <alignment horizontal="left" vertical="center"/>
    </xf>
    <xf numFmtId="0" fontId="10" fillId="14" borderId="72" xfId="2" applyFont="1" applyFill="1" applyBorder="1" applyAlignment="1">
      <alignment horizontal="left" vertical="center" wrapText="1" shrinkToFit="1"/>
    </xf>
    <xf numFmtId="0" fontId="39" fillId="2" borderId="70" xfId="2" applyFont="1" applyFill="1" applyBorder="1" applyAlignment="1">
      <alignment horizontal="left" vertical="center" wrapText="1" shrinkToFit="1"/>
    </xf>
    <xf numFmtId="0" fontId="10" fillId="2" borderId="79" xfId="2" applyFont="1" applyFill="1" applyBorder="1" applyAlignment="1">
      <alignment horizontal="left" vertical="center" wrapText="1" shrinkToFit="1"/>
    </xf>
    <xf numFmtId="0" fontId="10" fillId="0" borderId="40" xfId="2" applyFont="1" applyBorder="1" applyAlignment="1">
      <alignment vertical="center"/>
    </xf>
    <xf numFmtId="0" fontId="10" fillId="0" borderId="21" xfId="2" applyFont="1" applyBorder="1" applyAlignment="1">
      <alignment vertical="center"/>
    </xf>
    <xf numFmtId="182" fontId="10" fillId="0" borderId="0" xfId="3" applyNumberFormat="1" applyFont="1" applyAlignment="1" applyProtection="1">
      <alignment horizontal="center" vertical="center" shrinkToFit="1"/>
      <protection locked="0"/>
    </xf>
    <xf numFmtId="0" fontId="8" fillId="2" borderId="0" xfId="2" applyFont="1" applyFill="1" applyAlignment="1">
      <alignment horizontal="left" vertical="center"/>
    </xf>
    <xf numFmtId="0" fontId="38" fillId="2" borderId="41" xfId="2" applyFont="1" applyFill="1" applyBorder="1" applyAlignment="1">
      <alignment vertical="center"/>
    </xf>
    <xf numFmtId="0" fontId="10" fillId="3" borderId="42" xfId="2" applyFont="1" applyFill="1" applyBorder="1" applyAlignment="1">
      <alignment horizontal="center" vertical="center"/>
    </xf>
    <xf numFmtId="0" fontId="10" fillId="3" borderId="43" xfId="2" applyFont="1" applyFill="1" applyBorder="1" applyAlignment="1">
      <alignment horizontal="center" vertical="center"/>
    </xf>
    <xf numFmtId="0" fontId="10" fillId="3" borderId="44" xfId="2" applyFont="1" applyFill="1" applyBorder="1" applyAlignment="1">
      <alignment horizontal="center" vertical="center"/>
    </xf>
    <xf numFmtId="176" fontId="10" fillId="14" borderId="45" xfId="2" applyNumberFormat="1" applyFont="1" applyFill="1" applyBorder="1" applyAlignment="1" applyProtection="1">
      <alignment horizontal="center" vertical="center" shrinkToFit="1"/>
      <protection locked="0"/>
    </xf>
    <xf numFmtId="176" fontId="10" fillId="14" borderId="43" xfId="2" applyNumberFormat="1" applyFont="1" applyFill="1" applyBorder="1" applyAlignment="1" applyProtection="1">
      <alignment horizontal="center" vertical="center" shrinkToFit="1"/>
      <protection locked="0"/>
    </xf>
    <xf numFmtId="176" fontId="10" fillId="14" borderId="46" xfId="2" applyNumberFormat="1" applyFont="1" applyFill="1" applyBorder="1" applyAlignment="1" applyProtection="1">
      <alignment horizontal="center" vertical="center" shrinkToFit="1"/>
      <protection locked="0"/>
    </xf>
    <xf numFmtId="0" fontId="10" fillId="3" borderId="57" xfId="3"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14" borderId="49" xfId="3" applyFont="1" applyFill="1" applyBorder="1" applyAlignment="1">
      <alignment horizontal="left" vertical="center"/>
    </xf>
    <xf numFmtId="0" fontId="10" fillId="14" borderId="47" xfId="3" applyFont="1" applyFill="1" applyBorder="1" applyAlignment="1">
      <alignment horizontal="left" vertical="center"/>
    </xf>
    <xf numFmtId="0" fontId="10" fillId="14" borderId="58" xfId="3" applyFont="1" applyFill="1" applyBorder="1" applyAlignment="1">
      <alignment horizontal="left" vertical="center"/>
    </xf>
    <xf numFmtId="0" fontId="15" fillId="3" borderId="19" xfId="2" applyFont="1" applyFill="1" applyBorder="1" applyAlignment="1">
      <alignment horizontal="center" vertical="center" shrinkToFit="1"/>
    </xf>
    <xf numFmtId="0" fontId="15" fillId="3" borderId="17" xfId="2" applyFont="1" applyFill="1" applyBorder="1" applyAlignment="1">
      <alignment horizontal="center" vertical="center" shrinkToFit="1"/>
    </xf>
    <xf numFmtId="0" fontId="15" fillId="3" borderId="20" xfId="2" applyFont="1" applyFill="1" applyBorder="1" applyAlignment="1">
      <alignment horizontal="center" vertical="center" shrinkToFit="1"/>
    </xf>
    <xf numFmtId="0" fontId="15" fillId="3" borderId="16" xfId="2" applyFont="1" applyFill="1" applyBorder="1" applyAlignment="1">
      <alignment horizontal="center" vertical="center" shrinkToFit="1"/>
    </xf>
    <xf numFmtId="0" fontId="15" fillId="3" borderId="4" xfId="2" applyFont="1" applyFill="1" applyBorder="1" applyAlignment="1">
      <alignment horizontal="center" vertical="center" shrinkToFit="1"/>
    </xf>
    <xf numFmtId="0" fontId="15" fillId="3" borderId="15" xfId="2" applyFont="1" applyFill="1" applyBorder="1" applyAlignment="1">
      <alignment horizontal="center" vertical="center" shrinkToFit="1"/>
    </xf>
    <xf numFmtId="0" fontId="10" fillId="3" borderId="52" xfId="3"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14" borderId="55" xfId="3" applyFont="1" applyFill="1" applyBorder="1" applyAlignment="1">
      <alignment horizontal="left" vertical="center"/>
    </xf>
    <xf numFmtId="0" fontId="10" fillId="14" borderId="53" xfId="3" applyFont="1" applyFill="1" applyBorder="1" applyAlignment="1">
      <alignment horizontal="left" vertical="center"/>
    </xf>
    <xf numFmtId="0" fontId="10" fillId="14" borderId="56" xfId="3" applyFont="1" applyFill="1" applyBorder="1" applyAlignment="1">
      <alignment horizontal="left" vertical="center"/>
    </xf>
    <xf numFmtId="0" fontId="10" fillId="3" borderId="42" xfId="3"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0" fillId="14" borderId="45" xfId="3" applyFont="1" applyFill="1" applyBorder="1" applyAlignment="1">
      <alignment horizontal="center" vertical="center"/>
    </xf>
    <xf numFmtId="0" fontId="10" fillId="14" borderId="43" xfId="3" applyFont="1" applyFill="1" applyBorder="1" applyAlignment="1">
      <alignment horizontal="center" vertical="center"/>
    </xf>
    <xf numFmtId="0" fontId="10" fillId="14" borderId="46" xfId="3" applyFont="1" applyFill="1" applyBorder="1" applyAlignment="1">
      <alignment horizontal="center" vertical="center"/>
    </xf>
    <xf numFmtId="0" fontId="10" fillId="3" borderId="43" xfId="3" applyFont="1" applyFill="1" applyBorder="1" applyAlignment="1">
      <alignment horizontal="center" vertical="center"/>
    </xf>
    <xf numFmtId="0" fontId="10" fillId="3" borderId="44" xfId="3" applyFont="1" applyFill="1" applyBorder="1" applyAlignment="1">
      <alignment horizontal="center" vertical="center"/>
    </xf>
    <xf numFmtId="0" fontId="8" fillId="14" borderId="45" xfId="3" applyFont="1" applyFill="1" applyBorder="1" applyAlignment="1">
      <alignment horizontal="center" vertical="center"/>
    </xf>
    <xf numFmtId="0" fontId="8" fillId="14" borderId="43" xfId="3" applyFont="1" applyFill="1" applyBorder="1" applyAlignment="1">
      <alignment horizontal="center" vertical="center"/>
    </xf>
    <xf numFmtId="0" fontId="8" fillId="14" borderId="46" xfId="3" applyFont="1" applyFill="1" applyBorder="1" applyAlignment="1">
      <alignment horizontal="center" vertical="center"/>
    </xf>
    <xf numFmtId="0" fontId="10" fillId="3" borderId="59" xfId="3"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0" fillId="14" borderId="66" xfId="3" applyFont="1" applyFill="1" applyBorder="1" applyAlignment="1">
      <alignment horizontal="left" vertical="center"/>
    </xf>
    <xf numFmtId="0" fontId="10" fillId="14" borderId="67" xfId="3" applyFont="1" applyFill="1" applyBorder="1" applyAlignment="1">
      <alignment horizontal="left" vertical="center"/>
    </xf>
    <xf numFmtId="0" fontId="10" fillId="14" borderId="68" xfId="3" applyFont="1" applyFill="1" applyBorder="1" applyAlignment="1">
      <alignment horizontal="left" vertical="center"/>
    </xf>
    <xf numFmtId="0" fontId="10" fillId="3" borderId="60" xfId="3"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0" fillId="3" borderId="63" xfId="3" applyFont="1" applyFill="1" applyBorder="1" applyAlignment="1">
      <alignment horizontal="center" vertical="center" shrinkToFit="1"/>
    </xf>
    <xf numFmtId="49" fontId="10" fillId="14" borderId="64" xfId="3" applyNumberFormat="1" applyFont="1" applyFill="1" applyBorder="1" applyAlignment="1" applyProtection="1">
      <alignment horizontal="center" vertical="center" shrinkToFit="1"/>
      <protection locked="0"/>
    </xf>
    <xf numFmtId="49" fontId="10" fillId="14" borderId="61" xfId="3" applyNumberFormat="1" applyFont="1" applyFill="1" applyBorder="1" applyAlignment="1" applyProtection="1">
      <alignment horizontal="center" vertical="center" shrinkToFit="1"/>
      <protection locked="0"/>
    </xf>
    <xf numFmtId="49" fontId="10" fillId="14" borderId="62" xfId="3" applyNumberFormat="1" applyFont="1" applyFill="1" applyBorder="1" applyAlignment="1" applyProtection="1">
      <alignment horizontal="center" vertical="center" shrinkToFit="1"/>
      <protection locked="0"/>
    </xf>
    <xf numFmtId="0" fontId="10" fillId="3" borderId="64" xfId="3" applyFont="1" applyFill="1" applyBorder="1" applyAlignment="1">
      <alignment horizontal="center" vertical="center"/>
    </xf>
    <xf numFmtId="0" fontId="10" fillId="3" borderId="61" xfId="3" applyFont="1" applyFill="1" applyBorder="1" applyAlignment="1">
      <alignment horizontal="center" vertical="center"/>
    </xf>
    <xf numFmtId="0" fontId="10" fillId="3" borderId="62" xfId="3" applyFont="1" applyFill="1" applyBorder="1" applyAlignment="1">
      <alignment horizontal="center" vertical="center"/>
    </xf>
    <xf numFmtId="49" fontId="10" fillId="14" borderId="64" xfId="5" applyNumberFormat="1" applyFont="1" applyFill="1" applyBorder="1" applyAlignment="1" applyProtection="1">
      <alignment horizontal="left" vertical="center" shrinkToFit="1"/>
    </xf>
    <xf numFmtId="49" fontId="10" fillId="14" borderId="61" xfId="5" applyNumberFormat="1" applyFont="1" applyFill="1" applyBorder="1" applyAlignment="1" applyProtection="1">
      <alignment horizontal="left" vertical="center" shrinkToFit="1"/>
    </xf>
    <xf numFmtId="49" fontId="10" fillId="14" borderId="65" xfId="5" applyNumberFormat="1" applyFont="1" applyFill="1" applyBorder="1" applyAlignment="1" applyProtection="1">
      <alignment horizontal="left" vertical="center" shrinkToFit="1"/>
    </xf>
    <xf numFmtId="49" fontId="10" fillId="14" borderId="45" xfId="3" applyNumberFormat="1" applyFont="1" applyFill="1" applyBorder="1" applyAlignment="1">
      <alignment horizontal="left" vertical="center"/>
    </xf>
    <xf numFmtId="49" fontId="10" fillId="14" borderId="43" xfId="3" applyNumberFormat="1" applyFont="1" applyFill="1" applyBorder="1" applyAlignment="1">
      <alignment horizontal="left" vertical="center"/>
    </xf>
    <xf numFmtId="49" fontId="10" fillId="14" borderId="46" xfId="3" applyNumberFormat="1" applyFont="1" applyFill="1" applyBorder="1" applyAlignment="1">
      <alignment horizontal="left"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6" xfId="3" applyFont="1" applyBorder="1" applyAlignment="1">
      <alignment horizontal="center" vertical="center"/>
    </xf>
    <xf numFmtId="0" fontId="10" fillId="0" borderId="5" xfId="3" applyFont="1" applyBorder="1" applyAlignment="1">
      <alignment horizontal="left" vertical="center" wrapText="1"/>
    </xf>
    <xf numFmtId="0" fontId="10" fillId="0" borderId="7" xfId="3" applyFont="1" applyBorder="1" applyAlignment="1">
      <alignment horizontal="left" vertical="center" wrapText="1"/>
    </xf>
    <xf numFmtId="0" fontId="10" fillId="0" borderId="6" xfId="3" applyFont="1" applyBorder="1" applyAlignment="1">
      <alignment horizontal="left" vertical="center" wrapText="1"/>
    </xf>
    <xf numFmtId="0" fontId="10" fillId="0" borderId="69" xfId="3" applyFont="1" applyBorder="1" applyAlignment="1">
      <alignment vertical="center"/>
    </xf>
    <xf numFmtId="0" fontId="8" fillId="5" borderId="19" xfId="2" applyFont="1" applyFill="1" applyBorder="1" applyAlignment="1">
      <alignment horizontal="center" vertical="center"/>
    </xf>
    <xf numFmtId="0" fontId="0" fillId="5" borderId="17" xfId="0" applyFill="1" applyBorder="1" applyAlignment="1">
      <alignment horizontal="center" vertical="center"/>
    </xf>
    <xf numFmtId="0" fontId="0" fillId="5" borderId="20" xfId="0" applyFill="1" applyBorder="1" applyAlignment="1">
      <alignment horizontal="center" vertical="center"/>
    </xf>
    <xf numFmtId="0" fontId="0" fillId="5" borderId="16" xfId="0" applyFill="1" applyBorder="1" applyAlignment="1">
      <alignment vertical="center"/>
    </xf>
    <xf numFmtId="0" fontId="0" fillId="5" borderId="4" xfId="0" applyFill="1" applyBorder="1" applyAlignment="1">
      <alignment vertical="center"/>
    </xf>
    <xf numFmtId="0" fontId="0" fillId="5" borderId="15" xfId="0" applyFill="1" applyBorder="1" applyAlignment="1">
      <alignment vertical="center"/>
    </xf>
    <xf numFmtId="0" fontId="8" fillId="5" borderId="16" xfId="2" applyFont="1" applyFill="1" applyBorder="1" applyAlignment="1">
      <alignment horizontal="center" vertical="center"/>
    </xf>
    <xf numFmtId="0" fontId="0" fillId="5" borderId="4" xfId="0" applyFill="1" applyBorder="1" applyAlignment="1">
      <alignment horizontal="center" vertical="center"/>
    </xf>
    <xf numFmtId="49" fontId="10" fillId="18" borderId="5" xfId="0" applyNumberFormat="1" applyFont="1" applyFill="1" applyBorder="1" applyAlignment="1">
      <alignment horizontal="left" vertical="center"/>
    </xf>
    <xf numFmtId="49" fontId="10" fillId="18" borderId="7" xfId="0" applyNumberFormat="1" applyFont="1" applyFill="1" applyBorder="1" applyAlignment="1">
      <alignment horizontal="left" vertical="center"/>
    </xf>
    <xf numFmtId="49" fontId="10" fillId="18" borderId="6" xfId="0" applyNumberFormat="1" applyFont="1" applyFill="1" applyBorder="1" applyAlignment="1">
      <alignment horizontal="left" vertical="center"/>
    </xf>
    <xf numFmtId="0" fontId="8" fillId="5" borderId="17" xfId="2" applyFont="1" applyFill="1" applyBorder="1" applyAlignment="1">
      <alignment horizontal="center" vertical="center"/>
    </xf>
    <xf numFmtId="0" fontId="8" fillId="5" borderId="20" xfId="2" applyFont="1" applyFill="1" applyBorder="1" applyAlignment="1">
      <alignment horizontal="center" vertical="center"/>
    </xf>
    <xf numFmtId="0" fontId="8" fillId="5" borderId="4" xfId="2" applyFont="1" applyFill="1" applyBorder="1" applyAlignment="1">
      <alignment horizontal="center" vertical="center"/>
    </xf>
    <xf numFmtId="0" fontId="8" fillId="5" borderId="15" xfId="2" applyFont="1" applyFill="1" applyBorder="1" applyAlignment="1">
      <alignment horizontal="center" vertical="center"/>
    </xf>
    <xf numFmtId="0" fontId="10" fillId="18" borderId="19" xfId="0" applyFont="1" applyFill="1" applyBorder="1" applyAlignment="1">
      <alignment horizontal="left" vertical="center"/>
    </xf>
    <xf numFmtId="0" fontId="10" fillId="18" borderId="17" xfId="0" applyFont="1" applyFill="1" applyBorder="1" applyAlignment="1">
      <alignment horizontal="left" vertical="center"/>
    </xf>
    <xf numFmtId="0" fontId="10" fillId="18" borderId="20" xfId="0" applyFont="1" applyFill="1" applyBorder="1" applyAlignment="1">
      <alignment horizontal="left" vertical="center"/>
    </xf>
    <xf numFmtId="0" fontId="10" fillId="18" borderId="16" xfId="0" applyFont="1" applyFill="1" applyBorder="1" applyAlignment="1">
      <alignment horizontal="left" vertical="center"/>
    </xf>
    <xf numFmtId="0" fontId="10" fillId="18" borderId="4" xfId="0" applyFont="1" applyFill="1" applyBorder="1" applyAlignment="1">
      <alignment horizontal="left" vertical="center"/>
    </xf>
    <xf numFmtId="0" fontId="10" fillId="18" borderId="15" xfId="0" applyFont="1" applyFill="1" applyBorder="1" applyAlignment="1">
      <alignment horizontal="left" vertical="center"/>
    </xf>
    <xf numFmtId="0" fontId="8" fillId="5" borderId="5" xfId="2" applyFont="1"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49" fontId="10" fillId="18" borderId="5" xfId="2" applyNumberFormat="1" applyFont="1" applyFill="1" applyBorder="1" applyAlignment="1">
      <alignment horizontal="left" vertical="center"/>
    </xf>
    <xf numFmtId="49" fontId="10" fillId="18" borderId="7" xfId="2" applyNumberFormat="1" applyFont="1" applyFill="1" applyBorder="1" applyAlignment="1">
      <alignment horizontal="left" vertical="center"/>
    </xf>
    <xf numFmtId="49" fontId="10" fillId="18" borderId="6" xfId="2" applyNumberFormat="1" applyFont="1" applyFill="1" applyBorder="1" applyAlignment="1">
      <alignment horizontal="left" vertical="center"/>
    </xf>
    <xf numFmtId="0" fontId="0" fillId="5" borderId="15" xfId="0" applyFill="1" applyBorder="1" applyAlignment="1">
      <alignment horizontal="center" vertical="center"/>
    </xf>
    <xf numFmtId="0" fontId="10" fillId="17" borderId="16" xfId="2" applyFont="1" applyFill="1" applyBorder="1" applyAlignment="1" applyProtection="1">
      <alignment horizontal="left" vertical="center"/>
      <protection locked="0"/>
    </xf>
    <xf numFmtId="0" fontId="10" fillId="17" borderId="4" xfId="2" applyFont="1" applyFill="1" applyBorder="1" applyAlignment="1" applyProtection="1">
      <alignment horizontal="left" vertical="center"/>
      <protection locked="0"/>
    </xf>
    <xf numFmtId="0" fontId="10" fillId="17" borderId="7" xfId="2" applyFont="1" applyFill="1" applyBorder="1" applyAlignment="1" applyProtection="1">
      <alignment horizontal="left" vertical="center"/>
      <protection locked="0"/>
    </xf>
    <xf numFmtId="0" fontId="10" fillId="17" borderId="6" xfId="2" applyFont="1" applyFill="1" applyBorder="1" applyAlignment="1" applyProtection="1">
      <alignment horizontal="left" vertical="center"/>
      <protection locked="0"/>
    </xf>
    <xf numFmtId="0" fontId="8" fillId="5" borderId="7" xfId="2" applyFont="1" applyFill="1" applyBorder="1" applyAlignment="1">
      <alignment horizontal="center" vertical="center"/>
    </xf>
    <xf numFmtId="0" fontId="8" fillId="5" borderId="6" xfId="2" applyFont="1" applyFill="1" applyBorder="1" applyAlignment="1">
      <alignment horizontal="center" vertical="center"/>
    </xf>
    <xf numFmtId="0" fontId="10" fillId="18" borderId="5" xfId="0" applyFont="1" applyFill="1" applyBorder="1" applyAlignment="1">
      <alignment horizontal="left" vertical="center"/>
    </xf>
    <xf numFmtId="0" fontId="10" fillId="18" borderId="7" xfId="0" applyFont="1" applyFill="1" applyBorder="1" applyAlignment="1">
      <alignment horizontal="left" vertical="center"/>
    </xf>
    <xf numFmtId="0" fontId="10" fillId="18" borderId="6" xfId="0" applyFont="1" applyFill="1" applyBorder="1" applyAlignment="1">
      <alignment horizontal="left" vertical="center"/>
    </xf>
    <xf numFmtId="0" fontId="12" fillId="2" borderId="41" xfId="2" applyFont="1" applyFill="1" applyBorder="1" applyAlignment="1">
      <alignment vertical="center"/>
    </xf>
    <xf numFmtId="0" fontId="10" fillId="0" borderId="19" xfId="2" applyFont="1" applyBorder="1" applyAlignment="1">
      <alignment horizontal="left" vertical="center" wrapText="1" shrinkToFit="1"/>
    </xf>
    <xf numFmtId="0" fontId="10" fillId="0" borderId="17" xfId="2" applyFont="1" applyBorder="1" applyAlignment="1">
      <alignment horizontal="left" vertical="center" wrapText="1" shrinkToFit="1"/>
    </xf>
    <xf numFmtId="0" fontId="10" fillId="0" borderId="20" xfId="2" applyFont="1" applyBorder="1" applyAlignment="1">
      <alignment horizontal="left" vertical="center" wrapText="1" shrinkToFit="1"/>
    </xf>
    <xf numFmtId="0" fontId="10" fillId="0" borderId="21" xfId="2" applyFont="1" applyBorder="1" applyAlignment="1">
      <alignment horizontal="left" vertical="center" wrapText="1" shrinkToFit="1"/>
    </xf>
    <xf numFmtId="0" fontId="10" fillId="0" borderId="0" xfId="2" applyFont="1" applyAlignment="1">
      <alignment horizontal="left" vertical="center" wrapText="1" shrinkToFit="1"/>
    </xf>
    <xf numFmtId="0" fontId="10" fillId="0" borderId="40"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4" xfId="2" applyFont="1" applyBorder="1" applyAlignment="1">
      <alignment horizontal="left" vertical="center" wrapText="1" shrinkToFit="1"/>
    </xf>
    <xf numFmtId="0" fontId="10" fillId="0" borderId="15" xfId="2" applyFont="1" applyBorder="1" applyAlignment="1">
      <alignment horizontal="left" vertical="center" wrapText="1" shrinkToFit="1"/>
    </xf>
    <xf numFmtId="0" fontId="31" fillId="9" borderId="6"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31" fillId="16" borderId="22" xfId="0" applyFont="1" applyFill="1" applyBorder="1" applyAlignment="1">
      <alignment horizontal="center" vertical="center" wrapText="1"/>
    </xf>
    <xf numFmtId="0" fontId="31" fillId="16" borderId="12" xfId="0" applyFont="1" applyFill="1" applyBorder="1" applyAlignment="1">
      <alignment horizontal="center" vertical="center" wrapText="1"/>
    </xf>
    <xf numFmtId="0" fontId="31" fillId="9" borderId="11" xfId="0" applyFont="1" applyFill="1" applyBorder="1" applyAlignment="1">
      <alignment horizontal="center" vertical="center" wrapText="1"/>
    </xf>
    <xf numFmtId="0" fontId="31" fillId="9" borderId="12" xfId="0" applyFont="1" applyFill="1" applyBorder="1" applyAlignment="1">
      <alignment horizontal="center" vertical="center" wrapText="1"/>
    </xf>
    <xf numFmtId="0" fontId="31" fillId="16" borderId="14" xfId="0" applyFont="1" applyFill="1" applyBorder="1" applyAlignment="1">
      <alignment horizontal="center" vertical="center" wrapText="1"/>
    </xf>
    <xf numFmtId="0" fontId="31" fillId="16" borderId="26" xfId="0" applyFont="1" applyFill="1" applyBorder="1" applyAlignment="1">
      <alignment horizontal="center" vertical="center" wrapText="1"/>
    </xf>
    <xf numFmtId="0" fontId="31" fillId="16" borderId="10" xfId="0" applyFont="1" applyFill="1" applyBorder="1" applyAlignment="1">
      <alignment horizontal="center" vertical="center" wrapText="1"/>
    </xf>
    <xf numFmtId="0" fontId="31" fillId="16" borderId="3"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9" borderId="15" xfId="0" applyFont="1" applyFill="1" applyBorder="1" applyAlignment="1">
      <alignment horizontal="center" vertical="center" wrapText="1"/>
    </xf>
    <xf numFmtId="0" fontId="31" fillId="9" borderId="10" xfId="0" applyFont="1" applyFill="1" applyBorder="1" applyAlignment="1">
      <alignment horizontal="center" vertical="center" wrapText="1"/>
    </xf>
    <xf numFmtId="0" fontId="31" fillId="9" borderId="25" xfId="0" applyFont="1" applyFill="1" applyBorder="1" applyAlignment="1">
      <alignment horizontal="center" vertical="center" wrapText="1"/>
    </xf>
    <xf numFmtId="0" fontId="31" fillId="9" borderId="36" xfId="0" applyFont="1" applyFill="1" applyBorder="1" applyAlignment="1">
      <alignment horizontal="center" vertical="center" wrapText="1"/>
    </xf>
    <xf numFmtId="0" fontId="31" fillId="16" borderId="35" xfId="0" applyFont="1" applyFill="1" applyBorder="1" applyAlignment="1">
      <alignment horizontal="center" vertical="center" wrapText="1"/>
    </xf>
    <xf numFmtId="0" fontId="31" fillId="16" borderId="29" xfId="0" applyFont="1" applyFill="1" applyBorder="1" applyAlignment="1">
      <alignment horizontal="center" vertical="center" wrapText="1"/>
    </xf>
    <xf numFmtId="0" fontId="31" fillId="0" borderId="39" xfId="0" applyFont="1" applyBorder="1" applyAlignment="1">
      <alignment horizontal="center" vertical="center" wrapText="1"/>
    </xf>
    <xf numFmtId="0" fontId="31" fillId="0" borderId="34" xfId="0" applyFont="1" applyBorder="1" applyAlignment="1">
      <alignment horizontal="center" vertical="center" wrapText="1"/>
    </xf>
    <xf numFmtId="0" fontId="31" fillId="9" borderId="20" xfId="0" applyFont="1" applyFill="1" applyBorder="1" applyAlignment="1">
      <alignment horizontal="center" vertical="center" wrapText="1"/>
    </xf>
    <xf numFmtId="0" fontId="31" fillId="9" borderId="8" xfId="0" applyFont="1" applyFill="1" applyBorder="1" applyAlignment="1">
      <alignment horizontal="center" vertical="center" wrapText="1"/>
    </xf>
    <xf numFmtId="0" fontId="31" fillId="0" borderId="25" xfId="0" applyFont="1" applyBorder="1" applyAlignment="1">
      <alignment horizontal="center" vertical="center" wrapText="1"/>
    </xf>
    <xf numFmtId="0" fontId="31" fillId="10" borderId="27" xfId="0" applyFont="1" applyFill="1" applyBorder="1" applyAlignment="1">
      <alignment horizontal="center" vertical="center" wrapText="1"/>
    </xf>
    <xf numFmtId="0" fontId="31" fillId="10" borderId="36" xfId="0" applyFont="1" applyFill="1" applyBorder="1" applyAlignment="1">
      <alignment horizontal="center" vertical="center" wrapText="1"/>
    </xf>
    <xf numFmtId="0" fontId="31" fillId="10" borderId="10" xfId="0" applyFont="1" applyFill="1" applyBorder="1" applyAlignment="1">
      <alignment horizontal="center" vertical="center" wrapText="1"/>
    </xf>
    <xf numFmtId="0" fontId="31" fillId="10" borderId="25" xfId="0" applyFont="1" applyFill="1" applyBorder="1" applyAlignment="1">
      <alignment horizontal="center" vertical="center" wrapText="1"/>
    </xf>
    <xf numFmtId="0" fontId="31" fillId="16" borderId="25"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11" borderId="0" xfId="0" applyFill="1" applyAlignment="1">
      <alignment horizontal="center" vertical="center"/>
    </xf>
    <xf numFmtId="0" fontId="0" fillId="5" borderId="0" xfId="0" applyFill="1" applyAlignment="1">
      <alignment horizontal="center" vertical="center"/>
    </xf>
  </cellXfs>
  <cellStyles count="57">
    <cellStyle name="Calc Currency (0)" xfId="9" xr:uid="{00000000-0005-0000-0000-000000000000}"/>
    <cellStyle name="COMP定番表書式" xfId="10" xr:uid="{00000000-0005-0000-0000-000001000000}"/>
    <cellStyle name="entry" xfId="11" xr:uid="{00000000-0005-0000-0000-000002000000}"/>
    <cellStyle name="Grey" xfId="12" xr:uid="{00000000-0005-0000-0000-000003000000}"/>
    <cellStyle name="Header1" xfId="13" xr:uid="{00000000-0005-0000-0000-000004000000}"/>
    <cellStyle name="Header2" xfId="14" xr:uid="{00000000-0005-0000-0000-000005000000}"/>
    <cellStyle name="Input [yellow]" xfId="15" xr:uid="{00000000-0005-0000-0000-000006000000}"/>
    <cellStyle name="Normal - Style1" xfId="16" xr:uid="{00000000-0005-0000-0000-000007000000}"/>
    <cellStyle name="Normal - Style1 2" xfId="17" xr:uid="{00000000-0005-0000-0000-000008000000}"/>
    <cellStyle name="Normal_#18-Internet" xfId="18" xr:uid="{00000000-0005-0000-0000-000009000000}"/>
    <cellStyle name="oft Excel]_x000d__x000a_Options5=1155_x000d__x000a_Pos=-12,9,1048,771_x000d__x000a_MRUFuncs=345,205,221,1,65,28,37,24,3,36_x000d__x000a_StickyPtX=574_x000d__x000a_StickyPtY=45" xfId="4" xr:uid="{00000000-0005-0000-0000-00000A000000}"/>
    <cellStyle name="Percent [2]" xfId="19" xr:uid="{00000000-0005-0000-0000-00000B000000}"/>
    <cellStyle name="price" xfId="20" xr:uid="{00000000-0005-0000-0000-00000C000000}"/>
    <cellStyle name="revised" xfId="21" xr:uid="{00000000-0005-0000-0000-00000D000000}"/>
    <cellStyle name="section" xfId="22" xr:uid="{00000000-0005-0000-0000-00000E000000}"/>
    <cellStyle name="title" xfId="23" xr:uid="{00000000-0005-0000-0000-00000F000000}"/>
    <cellStyle name="センター" xfId="24" xr:uid="{00000000-0005-0000-0000-000010000000}"/>
    <cellStyle name="ハイパーリンク" xfId="5" builtinId="8"/>
    <cellStyle name="ハイパーリンク 2" xfId="8" xr:uid="{00000000-0005-0000-0000-000012000000}"/>
    <cellStyle name="リソース表" xfId="25" xr:uid="{00000000-0005-0000-0000-000013000000}"/>
    <cellStyle name="桁区切り 2" xfId="6" xr:uid="{00000000-0005-0000-0000-000014000000}"/>
    <cellStyle name="通貨 2" xfId="26" xr:uid="{00000000-0005-0000-0000-000015000000}"/>
    <cellStyle name="破線" xfId="27" xr:uid="{00000000-0005-0000-0000-000016000000}"/>
    <cellStyle name="標準" xfId="0" builtinId="0"/>
    <cellStyle name="標準 10" xfId="28" xr:uid="{00000000-0005-0000-0000-000018000000}"/>
    <cellStyle name="標準 10 2" xfId="29" xr:uid="{00000000-0005-0000-0000-000019000000}"/>
    <cellStyle name="標準 10 3" xfId="54" xr:uid="{00000000-0005-0000-0000-00001A000000}"/>
    <cellStyle name="標準 11" xfId="30" xr:uid="{00000000-0005-0000-0000-00001B000000}"/>
    <cellStyle name="標準 12" xfId="31" xr:uid="{00000000-0005-0000-0000-00001C000000}"/>
    <cellStyle name="標準 13" xfId="32" xr:uid="{00000000-0005-0000-0000-00001D000000}"/>
    <cellStyle name="標準 14" xfId="33" xr:uid="{00000000-0005-0000-0000-00001E000000}"/>
    <cellStyle name="標準 15" xfId="34" xr:uid="{00000000-0005-0000-0000-00001F000000}"/>
    <cellStyle name="標準 16" xfId="35" xr:uid="{00000000-0005-0000-0000-000020000000}"/>
    <cellStyle name="標準 17" xfId="36" xr:uid="{00000000-0005-0000-0000-000021000000}"/>
    <cellStyle name="標準 18" xfId="37" xr:uid="{00000000-0005-0000-0000-000022000000}"/>
    <cellStyle name="標準 18 2" xfId="38" xr:uid="{00000000-0005-0000-0000-000023000000}"/>
    <cellStyle name="標準 18 2 2" xfId="39" xr:uid="{00000000-0005-0000-0000-000024000000}"/>
    <cellStyle name="標準 19" xfId="40" xr:uid="{00000000-0005-0000-0000-000025000000}"/>
    <cellStyle name="標準 2" xfId="1" xr:uid="{00000000-0005-0000-0000-000026000000}"/>
    <cellStyle name="標準 2 2" xfId="3" xr:uid="{00000000-0005-0000-0000-000027000000}"/>
    <cellStyle name="標準 2 3" xfId="7" xr:uid="{00000000-0005-0000-0000-000028000000}"/>
    <cellStyle name="標準 20" xfId="41" xr:uid="{00000000-0005-0000-0000-000029000000}"/>
    <cellStyle name="標準 21" xfId="42" xr:uid="{00000000-0005-0000-0000-00002A000000}"/>
    <cellStyle name="標準 22" xfId="43" xr:uid="{00000000-0005-0000-0000-00002B000000}"/>
    <cellStyle name="標準 23" xfId="44" xr:uid="{00000000-0005-0000-0000-00002C000000}"/>
    <cellStyle name="標準 24" xfId="52" xr:uid="{00000000-0005-0000-0000-00002D000000}"/>
    <cellStyle name="標準 25" xfId="53" xr:uid="{00000000-0005-0000-0000-00002E000000}"/>
    <cellStyle name="標準 26" xfId="56" xr:uid="{00000000-0005-0000-0000-00002F000000}"/>
    <cellStyle name="標準 3" xfId="2" xr:uid="{00000000-0005-0000-0000-000030000000}"/>
    <cellStyle name="標準 3 2" xfId="55" xr:uid="{00000000-0005-0000-0000-000031000000}"/>
    <cellStyle name="標準 4" xfId="45" xr:uid="{00000000-0005-0000-0000-000032000000}"/>
    <cellStyle name="標準 5" xfId="46" xr:uid="{00000000-0005-0000-0000-000033000000}"/>
    <cellStyle name="標準 6" xfId="47" xr:uid="{00000000-0005-0000-0000-000034000000}"/>
    <cellStyle name="標準 7" xfId="48" xr:uid="{00000000-0005-0000-0000-000035000000}"/>
    <cellStyle name="標準 8" xfId="49" xr:uid="{00000000-0005-0000-0000-000036000000}"/>
    <cellStyle name="標準 8 2" xfId="50" xr:uid="{00000000-0005-0000-0000-000037000000}"/>
    <cellStyle name="標準 9" xfId="51" xr:uid="{00000000-0005-0000-0000-000038000000}"/>
  </cellStyles>
  <dxfs count="0"/>
  <tableStyles count="0" defaultTableStyle="TableStyleMedium2" defaultPivotStyle="PivotStyleLight16"/>
  <colors>
    <mruColors>
      <color rgb="FFFF99FF"/>
      <color rgb="FF0000FF"/>
      <color rgb="FFB7DE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48</xdr:row>
          <xdr:rowOff>0</xdr:rowOff>
        </xdr:from>
        <xdr:to>
          <xdr:col>5</xdr:col>
          <xdr:colOff>57150</xdr:colOff>
          <xdr:row>49</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b="1">
            <a:solidFill>
              <a:srgbClr val="0000FF"/>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159C-F678-4F2D-8171-2F607C189E97}">
  <sheetPr codeName="Sheet1">
    <pageSetUpPr fitToPage="1"/>
  </sheetPr>
  <dimension ref="A1:BK60"/>
  <sheetViews>
    <sheetView showGridLines="0" tabSelected="1" view="pageBreakPreview" zoomScaleNormal="100" zoomScaleSheetLayoutView="100" workbookViewId="0">
      <selection activeCell="C1" sqref="C1"/>
    </sheetView>
  </sheetViews>
  <sheetFormatPr defaultColWidth="9" defaultRowHeight="15"/>
  <cols>
    <col min="1" max="1" width="2.26953125" style="54" customWidth="1"/>
    <col min="2" max="2" width="0.6328125" style="54" customWidth="1"/>
    <col min="3" max="10" width="2.36328125" style="54" customWidth="1"/>
    <col min="11" max="56" width="2.453125" style="54" customWidth="1"/>
    <col min="57" max="57" width="0.6328125" style="54" customWidth="1"/>
    <col min="58" max="58" width="9" style="55"/>
    <col min="59" max="16384" width="9" style="54"/>
  </cols>
  <sheetData>
    <row r="1" spans="1:63" ht="13.5" customHeight="1">
      <c r="C1" s="54" t="s">
        <v>326</v>
      </c>
      <c r="BF1" s="54"/>
    </row>
    <row r="2" spans="1:63" ht="13.5" customHeight="1"/>
    <row r="3" spans="1:63" s="63" customFormat="1">
      <c r="A3" s="104"/>
      <c r="B3" s="61"/>
      <c r="C3" s="133" t="s">
        <v>325</v>
      </c>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62"/>
      <c r="BF3" s="55"/>
    </row>
    <row r="4" spans="1:63" s="63" customFormat="1">
      <c r="B4" s="61"/>
      <c r="C4" s="133" t="s">
        <v>322</v>
      </c>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62"/>
      <c r="BF4" s="55"/>
    </row>
    <row r="5" spans="1:63" s="56" customFormat="1" ht="21" customHeight="1">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4"/>
      <c r="AJ5" s="54"/>
      <c r="AK5" s="54"/>
      <c r="AL5" s="54"/>
      <c r="AM5" s="54"/>
      <c r="AN5" s="54"/>
      <c r="AO5" s="54"/>
      <c r="AP5" s="58"/>
      <c r="AQ5" s="58"/>
      <c r="AR5" s="58"/>
      <c r="AS5" s="58"/>
      <c r="AT5" s="58"/>
      <c r="AU5" s="59"/>
      <c r="AV5" s="59"/>
      <c r="AW5" s="59"/>
      <c r="AX5" s="59"/>
      <c r="AY5" s="59"/>
      <c r="AZ5" s="59"/>
      <c r="BA5" s="59"/>
      <c r="BB5" s="59"/>
      <c r="BC5" s="59"/>
      <c r="BD5" s="59"/>
      <c r="BE5" s="57"/>
      <c r="BF5" s="55"/>
    </row>
    <row r="6" spans="1:63" s="56" customFormat="1" ht="13.5" customHeight="1">
      <c r="C6" s="147" t="s">
        <v>324</v>
      </c>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9"/>
      <c r="BD6" s="60"/>
      <c r="BE6" s="57"/>
      <c r="BF6" s="55"/>
    </row>
    <row r="7" spans="1:63" s="56" customFormat="1" ht="13.5" customHeight="1">
      <c r="C7" s="150"/>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2"/>
      <c r="BD7" s="60"/>
      <c r="BE7" s="57"/>
    </row>
    <row r="8" spans="1:63" s="63" customFormat="1" ht="11.25" customHeight="1">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F8" s="55"/>
    </row>
    <row r="9" spans="1:63" s="63" customFormat="1" ht="21.75" customHeight="1" thickBot="1">
      <c r="B9" s="61"/>
      <c r="C9" s="134" t="s">
        <v>0</v>
      </c>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62"/>
      <c r="BF9" s="55"/>
    </row>
    <row r="10" spans="1:63" ht="21" customHeight="1" thickTop="1" thickBot="1">
      <c r="C10" s="64" t="s">
        <v>1</v>
      </c>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132"/>
      <c r="AI10" s="132"/>
      <c r="AJ10" s="132"/>
      <c r="AK10" s="132"/>
      <c r="AL10" s="132"/>
      <c r="AM10" s="132"/>
      <c r="AN10" s="65"/>
      <c r="AO10" s="65"/>
      <c r="AP10" s="135" t="s">
        <v>2</v>
      </c>
      <c r="AQ10" s="136"/>
      <c r="AR10" s="136"/>
      <c r="AS10" s="136"/>
      <c r="AT10" s="137"/>
      <c r="AU10" s="138"/>
      <c r="AV10" s="139"/>
      <c r="AW10" s="139"/>
      <c r="AX10" s="139"/>
      <c r="AY10" s="139"/>
      <c r="AZ10" s="139"/>
      <c r="BA10" s="139"/>
      <c r="BB10" s="139"/>
      <c r="BC10" s="140"/>
      <c r="BD10" s="67"/>
      <c r="BE10" s="67"/>
      <c r="BF10" s="68"/>
      <c r="BG10" s="67"/>
      <c r="BH10" s="67"/>
      <c r="BI10" s="67"/>
      <c r="BJ10" s="67"/>
      <c r="BK10" s="67"/>
    </row>
    <row r="11" spans="1:63" ht="15" customHeight="1" thickTop="1">
      <c r="C11" s="153" t="s">
        <v>3</v>
      </c>
      <c r="D11" s="154"/>
      <c r="E11" s="154"/>
      <c r="F11" s="154"/>
      <c r="G11" s="154"/>
      <c r="H11" s="154"/>
      <c r="I11" s="154"/>
      <c r="J11" s="155"/>
      <c r="K11" s="156"/>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8"/>
      <c r="BD11" s="69"/>
      <c r="BE11" s="67"/>
      <c r="BF11" s="68"/>
      <c r="BG11" s="67"/>
      <c r="BH11" s="67"/>
      <c r="BI11" s="67"/>
      <c r="BJ11" s="67"/>
      <c r="BK11" s="67"/>
    </row>
    <row r="12" spans="1:63" ht="20.25" customHeight="1">
      <c r="C12" s="141" t="s">
        <v>4</v>
      </c>
      <c r="D12" s="142"/>
      <c r="E12" s="142"/>
      <c r="F12" s="142"/>
      <c r="G12" s="142"/>
      <c r="H12" s="142"/>
      <c r="I12" s="142"/>
      <c r="J12" s="143"/>
      <c r="K12" s="144"/>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6"/>
      <c r="BD12" s="69"/>
      <c r="BE12" s="67"/>
      <c r="BF12" s="68"/>
      <c r="BG12" s="67"/>
      <c r="BH12" s="67"/>
      <c r="BI12" s="67"/>
      <c r="BJ12" s="67"/>
      <c r="BK12" s="67"/>
    </row>
    <row r="13" spans="1:63" ht="15" customHeight="1">
      <c r="C13" s="170" t="s">
        <v>3</v>
      </c>
      <c r="D13" s="171"/>
      <c r="E13" s="171"/>
      <c r="F13" s="171"/>
      <c r="G13" s="171"/>
      <c r="H13" s="171"/>
      <c r="I13" s="171"/>
      <c r="J13" s="172"/>
      <c r="K13" s="173"/>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5"/>
      <c r="BD13" s="69"/>
      <c r="BE13" s="67"/>
      <c r="BF13" s="68"/>
      <c r="BG13" s="67"/>
      <c r="BH13" s="67"/>
      <c r="BI13" s="67"/>
      <c r="BJ13" s="67"/>
      <c r="BK13" s="67"/>
    </row>
    <row r="14" spans="1:63" ht="20.25" customHeight="1">
      <c r="C14" s="141" t="s">
        <v>5</v>
      </c>
      <c r="D14" s="142"/>
      <c r="E14" s="142"/>
      <c r="F14" s="142"/>
      <c r="G14" s="142"/>
      <c r="H14" s="142"/>
      <c r="I14" s="142"/>
      <c r="J14" s="143"/>
      <c r="K14" s="144"/>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6"/>
      <c r="BD14" s="69"/>
      <c r="BE14" s="67"/>
      <c r="BF14" s="68"/>
      <c r="BG14" s="67"/>
      <c r="BH14" s="67"/>
      <c r="BI14" s="67"/>
      <c r="BJ14" s="67"/>
      <c r="BK14" s="67"/>
    </row>
    <row r="15" spans="1:63" ht="20.25" customHeight="1" thickBot="1">
      <c r="C15" s="176" t="s">
        <v>6</v>
      </c>
      <c r="D15" s="177"/>
      <c r="E15" s="177"/>
      <c r="F15" s="177"/>
      <c r="G15" s="177"/>
      <c r="H15" s="177"/>
      <c r="I15" s="177"/>
      <c r="J15" s="178"/>
      <c r="K15" s="179" t="s">
        <v>7</v>
      </c>
      <c r="L15" s="179"/>
      <c r="M15" s="179"/>
      <c r="N15" s="180"/>
      <c r="O15" s="181"/>
      <c r="P15" s="181"/>
      <c r="Q15" s="181"/>
      <c r="R15" s="181"/>
      <c r="S15" s="181"/>
      <c r="T15" s="181"/>
      <c r="U15" s="181"/>
      <c r="V15" s="181"/>
      <c r="W15" s="181"/>
      <c r="X15" s="182"/>
      <c r="Y15" s="183" t="s">
        <v>8</v>
      </c>
      <c r="Z15" s="184"/>
      <c r="AA15" s="184"/>
      <c r="AB15" s="184"/>
      <c r="AC15" s="185"/>
      <c r="AD15" s="186"/>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8"/>
      <c r="BD15" s="70"/>
      <c r="BE15" s="67"/>
      <c r="BF15" s="68"/>
      <c r="BG15" s="67"/>
      <c r="BH15" s="67"/>
      <c r="BI15" s="67"/>
      <c r="BJ15" s="67"/>
      <c r="BK15" s="67"/>
    </row>
    <row r="16" spans="1:63" s="56" customFormat="1" ht="11.25" customHeight="1" thickTop="1">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5"/>
    </row>
    <row r="17" spans="2:63" ht="21" customHeight="1" thickBot="1">
      <c r="C17" s="64" t="s">
        <v>9</v>
      </c>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132"/>
      <c r="AI17" s="132"/>
      <c r="AJ17" s="132"/>
      <c r="AK17" s="132"/>
      <c r="AL17" s="132"/>
      <c r="AM17" s="132"/>
      <c r="AN17" s="65"/>
      <c r="AO17" s="65"/>
      <c r="AP17" s="66"/>
      <c r="AQ17" s="66"/>
      <c r="AR17" s="66"/>
      <c r="AS17" s="67"/>
      <c r="AT17" s="67"/>
      <c r="AU17" s="67"/>
      <c r="AV17" s="67"/>
      <c r="AW17" s="67"/>
      <c r="AX17" s="67"/>
      <c r="AY17" s="67"/>
      <c r="AZ17" s="67"/>
      <c r="BA17" s="67"/>
      <c r="BB17" s="67"/>
      <c r="BC17" s="67"/>
      <c r="BD17" s="67"/>
      <c r="BE17" s="67"/>
      <c r="BF17" s="68"/>
      <c r="BG17" s="67"/>
      <c r="BH17" s="67"/>
      <c r="BI17" s="67"/>
      <c r="BJ17" s="67"/>
      <c r="BK17" s="67"/>
    </row>
    <row r="18" spans="2:63" ht="20.25" customHeight="1" thickTop="1" thickBot="1">
      <c r="C18" s="159" t="s">
        <v>10</v>
      </c>
      <c r="D18" s="160"/>
      <c r="E18" s="160"/>
      <c r="F18" s="160"/>
      <c r="G18" s="160"/>
      <c r="H18" s="160"/>
      <c r="I18" s="160"/>
      <c r="J18" s="161"/>
      <c r="K18" s="162"/>
      <c r="L18" s="163"/>
      <c r="M18" s="163"/>
      <c r="N18" s="163"/>
      <c r="O18" s="163"/>
      <c r="P18" s="163"/>
      <c r="Q18" s="163"/>
      <c r="R18" s="163"/>
      <c r="S18" s="163"/>
      <c r="T18" s="163"/>
      <c r="U18" s="163"/>
      <c r="V18" s="163"/>
      <c r="W18" s="163"/>
      <c r="X18" s="163"/>
      <c r="Y18" s="163"/>
      <c r="Z18" s="163"/>
      <c r="AA18" s="163"/>
      <c r="AB18" s="163"/>
      <c r="AC18" s="164"/>
      <c r="AD18" s="64"/>
      <c r="AE18" s="64"/>
      <c r="AF18" s="64"/>
      <c r="AG18" s="64"/>
      <c r="AH18" s="132"/>
      <c r="AI18" s="132"/>
      <c r="AJ18" s="132"/>
      <c r="AK18" s="132"/>
      <c r="AL18" s="132"/>
      <c r="AM18" s="132"/>
      <c r="AN18" s="65"/>
      <c r="AO18" s="65"/>
      <c r="AP18" s="66"/>
      <c r="AQ18" s="66"/>
      <c r="AR18" s="66"/>
      <c r="AS18" s="67"/>
      <c r="AT18" s="67"/>
      <c r="AU18" s="67"/>
      <c r="AV18" s="67"/>
      <c r="AW18" s="67"/>
      <c r="AX18" s="67"/>
      <c r="AY18" s="67"/>
      <c r="AZ18" s="67"/>
      <c r="BA18" s="67"/>
      <c r="BB18" s="67"/>
      <c r="BC18" s="67"/>
      <c r="BD18" s="69"/>
      <c r="BE18" s="67"/>
      <c r="BF18" s="68"/>
      <c r="BG18" s="67"/>
      <c r="BH18" s="67"/>
      <c r="BI18" s="67"/>
      <c r="BJ18" s="67"/>
      <c r="BK18" s="67"/>
    </row>
    <row r="19" spans="2:63" s="56" customFormat="1" ht="4.9000000000000004" customHeight="1" thickTop="1">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5"/>
    </row>
    <row r="20" spans="2:63" s="56" customFormat="1">
      <c r="C20" s="54" t="s">
        <v>321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5"/>
    </row>
    <row r="21" spans="2:63" s="56" customFormat="1" ht="11.25" customHeight="1">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5"/>
    </row>
    <row r="22" spans="2:63" ht="21" customHeight="1" thickBot="1">
      <c r="C22" s="64" t="s">
        <v>11</v>
      </c>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132"/>
      <c r="AI22" s="132"/>
      <c r="AJ22" s="132"/>
      <c r="AK22" s="132"/>
      <c r="AL22" s="132"/>
      <c r="AM22" s="132"/>
      <c r="AN22" s="65"/>
      <c r="AO22" s="65"/>
      <c r="AP22" s="66"/>
      <c r="AQ22" s="66"/>
      <c r="AR22" s="66"/>
      <c r="AS22" s="67"/>
      <c r="AT22" s="67"/>
      <c r="AU22" s="67"/>
      <c r="AV22" s="67"/>
      <c r="AW22" s="67"/>
      <c r="AX22" s="67"/>
      <c r="AY22" s="67"/>
      <c r="AZ22" s="67"/>
      <c r="BA22" s="67"/>
      <c r="BB22" s="67"/>
      <c r="BC22" s="67"/>
      <c r="BD22" s="67"/>
      <c r="BE22" s="67"/>
      <c r="BF22" s="68"/>
      <c r="BG22" s="67"/>
      <c r="BH22" s="67"/>
      <c r="BI22" s="67"/>
      <c r="BJ22" s="67"/>
      <c r="BK22" s="67"/>
    </row>
    <row r="23" spans="2:63" ht="20.25" customHeight="1" thickTop="1" thickBot="1">
      <c r="C23" s="159" t="s">
        <v>12</v>
      </c>
      <c r="D23" s="165"/>
      <c r="E23" s="165"/>
      <c r="F23" s="165"/>
      <c r="G23" s="165"/>
      <c r="H23" s="165"/>
      <c r="I23" s="165"/>
      <c r="J23" s="166"/>
      <c r="K23" s="167" t="s">
        <v>13</v>
      </c>
      <c r="L23" s="168"/>
      <c r="M23" s="168"/>
      <c r="N23" s="168"/>
      <c r="O23" s="168"/>
      <c r="P23" s="168"/>
      <c r="Q23" s="168"/>
      <c r="R23" s="168"/>
      <c r="S23" s="168"/>
      <c r="T23" s="168"/>
      <c r="U23" s="168"/>
      <c r="V23" s="168"/>
      <c r="W23" s="168"/>
      <c r="X23" s="168"/>
      <c r="Y23" s="168"/>
      <c r="Z23" s="168"/>
      <c r="AA23" s="168"/>
      <c r="AB23" s="168"/>
      <c r="AC23" s="169"/>
      <c r="AD23" s="159" t="s">
        <v>14</v>
      </c>
      <c r="AE23" s="165"/>
      <c r="AF23" s="165"/>
      <c r="AG23" s="165"/>
      <c r="AH23" s="165"/>
      <c r="AI23" s="165"/>
      <c r="AJ23" s="165"/>
      <c r="AK23" s="166"/>
      <c r="AL23" s="189" t="s">
        <v>15</v>
      </c>
      <c r="AM23" s="190"/>
      <c r="AN23" s="190"/>
      <c r="AO23" s="190"/>
      <c r="AP23" s="190"/>
      <c r="AQ23" s="190"/>
      <c r="AR23" s="190"/>
      <c r="AS23" s="190"/>
      <c r="AT23" s="190"/>
      <c r="AU23" s="190"/>
      <c r="AV23" s="190"/>
      <c r="AW23" s="190"/>
      <c r="AX23" s="190"/>
      <c r="AY23" s="190"/>
      <c r="AZ23" s="190"/>
      <c r="BA23" s="190"/>
      <c r="BB23" s="190"/>
      <c r="BC23" s="191"/>
      <c r="BD23" s="69"/>
      <c r="BE23" s="67"/>
      <c r="BF23" s="68"/>
      <c r="BG23" s="67"/>
      <c r="BH23" s="67"/>
      <c r="BI23" s="67"/>
      <c r="BJ23" s="67"/>
      <c r="BK23" s="67"/>
    </row>
    <row r="24" spans="2:63" ht="20.25" customHeight="1" thickTop="1">
      <c r="C24" s="198" t="s">
        <v>16</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69"/>
      <c r="BE24" s="67"/>
      <c r="BF24" s="68"/>
      <c r="BG24" s="67"/>
      <c r="BH24" s="67"/>
      <c r="BI24" s="67"/>
      <c r="BJ24" s="67"/>
      <c r="BK24" s="67"/>
    </row>
    <row r="25" spans="2:63" ht="20.25" customHeight="1">
      <c r="C25" s="192" t="s">
        <v>17</v>
      </c>
      <c r="D25" s="193"/>
      <c r="E25" s="193"/>
      <c r="F25" s="193"/>
      <c r="G25" s="193"/>
      <c r="H25" s="193"/>
      <c r="I25" s="193"/>
      <c r="J25" s="194"/>
      <c r="K25" s="192" t="s">
        <v>18</v>
      </c>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4"/>
      <c r="BD25" s="69"/>
      <c r="BE25" s="67"/>
      <c r="BF25" s="68"/>
      <c r="BG25" s="67"/>
      <c r="BH25" s="67"/>
      <c r="BI25" s="67"/>
      <c r="BJ25" s="67"/>
      <c r="BK25" s="67"/>
    </row>
    <row r="26" spans="2:63" ht="60.75" customHeight="1">
      <c r="C26" s="192" t="s">
        <v>19</v>
      </c>
      <c r="D26" s="193"/>
      <c r="E26" s="193"/>
      <c r="F26" s="193"/>
      <c r="G26" s="193"/>
      <c r="H26" s="193"/>
      <c r="I26" s="193"/>
      <c r="J26" s="194"/>
      <c r="K26" s="195" t="s">
        <v>20</v>
      </c>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7"/>
      <c r="BD26" s="67"/>
      <c r="BE26" s="67"/>
      <c r="BF26" s="68"/>
      <c r="BG26" s="67"/>
      <c r="BH26" s="67"/>
      <c r="BI26" s="67"/>
      <c r="BJ26" s="67"/>
      <c r="BK26" s="67"/>
    </row>
    <row r="27" spans="2:63" ht="90" customHeight="1">
      <c r="C27" s="192" t="s">
        <v>21</v>
      </c>
      <c r="D27" s="193"/>
      <c r="E27" s="193"/>
      <c r="F27" s="193"/>
      <c r="G27" s="193"/>
      <c r="H27" s="193"/>
      <c r="I27" s="193"/>
      <c r="J27" s="194"/>
      <c r="K27" s="195" t="s">
        <v>22</v>
      </c>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7"/>
      <c r="BD27" s="67"/>
      <c r="BE27" s="67"/>
      <c r="BF27" s="68"/>
      <c r="BG27" s="67"/>
      <c r="BH27" s="67"/>
      <c r="BI27" s="67"/>
      <c r="BJ27" s="67"/>
      <c r="BK27" s="67"/>
    </row>
    <row r="28" spans="2:63" ht="90" customHeight="1">
      <c r="C28" s="192" t="s">
        <v>23</v>
      </c>
      <c r="D28" s="193"/>
      <c r="E28" s="193"/>
      <c r="F28" s="193"/>
      <c r="G28" s="193"/>
      <c r="H28" s="193"/>
      <c r="I28" s="193"/>
      <c r="J28" s="194"/>
      <c r="K28" s="195" t="s">
        <v>24</v>
      </c>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7"/>
      <c r="BD28" s="67"/>
      <c r="BE28" s="67"/>
      <c r="BF28" s="68"/>
      <c r="BG28" s="67"/>
      <c r="BH28" s="67"/>
      <c r="BI28" s="67"/>
      <c r="BJ28" s="67"/>
      <c r="BK28" s="67"/>
    </row>
    <row r="29" spans="2:63" ht="90" customHeight="1">
      <c r="C29" s="192" t="s">
        <v>25</v>
      </c>
      <c r="D29" s="193"/>
      <c r="E29" s="193"/>
      <c r="F29" s="193"/>
      <c r="G29" s="193"/>
      <c r="H29" s="193"/>
      <c r="I29" s="193"/>
      <c r="J29" s="194"/>
      <c r="K29" s="195" t="s">
        <v>26</v>
      </c>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7"/>
      <c r="BD29" s="67"/>
      <c r="BE29" s="67"/>
      <c r="BF29" s="68"/>
      <c r="BG29" s="67"/>
      <c r="BH29" s="67"/>
      <c r="BI29" s="67"/>
      <c r="BJ29" s="67"/>
      <c r="BK29" s="67"/>
    </row>
    <row r="30" spans="2:63" s="63" customFormat="1" ht="5.5" customHeight="1">
      <c r="B30" s="71"/>
      <c r="C30" s="103"/>
      <c r="D30" s="72"/>
      <c r="E30" s="72"/>
      <c r="F30" s="72"/>
      <c r="G30" s="72"/>
      <c r="H30" s="72"/>
      <c r="I30" s="72"/>
      <c r="J30" s="72"/>
      <c r="K30" s="72"/>
      <c r="L30" s="7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73"/>
      <c r="BD30" s="62"/>
      <c r="BF30" s="55"/>
    </row>
    <row r="31" spans="2:63" s="63" customFormat="1">
      <c r="B31" s="71"/>
      <c r="C31" s="109" t="s">
        <v>27</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102"/>
      <c r="BD31" s="62"/>
      <c r="BF31" s="54"/>
    </row>
    <row r="32" spans="2:63" s="63" customFormat="1">
      <c r="B32" s="71"/>
      <c r="C32" s="101" t="s">
        <v>28</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102"/>
      <c r="BD32" s="62"/>
      <c r="BF32" s="54"/>
    </row>
    <row r="33" spans="2:63" s="63" customFormat="1">
      <c r="B33" s="71"/>
      <c r="C33" s="103" t="s">
        <v>29</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102"/>
      <c r="BD33" s="62"/>
      <c r="BF33" s="54"/>
    </row>
    <row r="34" spans="2:63" s="63" customFormat="1">
      <c r="B34" s="71"/>
      <c r="C34" s="103" t="s">
        <v>30</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102"/>
      <c r="BD34" s="62"/>
      <c r="BF34" s="54"/>
    </row>
    <row r="35" spans="2:63" s="63" customFormat="1">
      <c r="B35" s="71"/>
      <c r="C35" s="103" t="s">
        <v>31</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100"/>
      <c r="BD35" s="62"/>
      <c r="BF35" s="54"/>
    </row>
    <row r="36" spans="2:63" s="63" customFormat="1">
      <c r="B36" s="71"/>
      <c r="C36" s="103" t="s">
        <v>32</v>
      </c>
      <c r="D36" s="72"/>
      <c r="E36" s="72"/>
      <c r="F36" s="72"/>
      <c r="G36" s="72"/>
      <c r="H36" s="72"/>
      <c r="I36" s="72"/>
      <c r="J36" s="72"/>
      <c r="K36" s="72"/>
      <c r="L36" s="7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73"/>
      <c r="BD36" s="62"/>
      <c r="BF36" s="55"/>
    </row>
    <row r="37" spans="2:63" s="63" customFormat="1">
      <c r="B37" s="71"/>
      <c r="C37" s="103" t="s">
        <v>33</v>
      </c>
      <c r="D37" s="72"/>
      <c r="E37" s="72"/>
      <c r="F37" s="72"/>
      <c r="G37" s="72"/>
      <c r="H37" s="72"/>
      <c r="I37" s="72"/>
      <c r="J37" s="72"/>
      <c r="K37" s="72"/>
      <c r="L37" s="7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73"/>
      <c r="BD37" s="62"/>
      <c r="BF37" s="55"/>
    </row>
    <row r="38" spans="2:63" s="63" customFormat="1">
      <c r="B38" s="71"/>
      <c r="C38" s="103" t="s">
        <v>34</v>
      </c>
      <c r="D38" s="72"/>
      <c r="E38" s="72"/>
      <c r="F38" s="72"/>
      <c r="G38" s="72"/>
      <c r="H38" s="72"/>
      <c r="I38" s="72"/>
      <c r="J38" s="72"/>
      <c r="K38" s="72"/>
      <c r="L38" s="7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73"/>
      <c r="BD38" s="62"/>
      <c r="BF38" s="55"/>
    </row>
    <row r="39" spans="2:63" s="63" customFormat="1">
      <c r="B39" s="71"/>
      <c r="C39" s="103" t="s">
        <v>35</v>
      </c>
      <c r="D39" s="72"/>
      <c r="E39" s="72"/>
      <c r="F39" s="72"/>
      <c r="G39" s="72"/>
      <c r="H39" s="72"/>
      <c r="I39" s="72"/>
      <c r="J39" s="72"/>
      <c r="K39" s="72"/>
      <c r="L39" s="7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73"/>
      <c r="BD39" s="62"/>
      <c r="BF39" s="55"/>
    </row>
    <row r="40" spans="2:63" ht="15" customHeight="1">
      <c r="C40" s="131" t="s">
        <v>36</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130"/>
      <c r="BD40" s="67"/>
      <c r="BE40" s="67"/>
      <c r="BF40" s="68"/>
      <c r="BG40" s="67"/>
      <c r="BH40" s="67"/>
      <c r="BI40" s="67"/>
      <c r="BJ40" s="67"/>
      <c r="BK40" s="67"/>
    </row>
    <row r="41" spans="2:63" s="63" customFormat="1" ht="5.5" customHeight="1">
      <c r="B41" s="71"/>
      <c r="C41" s="105"/>
      <c r="D41" s="106"/>
      <c r="E41" s="106"/>
      <c r="F41" s="106"/>
      <c r="G41" s="106"/>
      <c r="H41" s="106"/>
      <c r="I41" s="106"/>
      <c r="J41" s="106"/>
      <c r="K41" s="106"/>
      <c r="L41" s="106"/>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8"/>
      <c r="BD41" s="62"/>
      <c r="BF41" s="55"/>
    </row>
    <row r="42" spans="2:63" s="63" customFormat="1" ht="12.75" customHeight="1">
      <c r="B42" s="71"/>
      <c r="C42" s="99"/>
      <c r="D42" s="72"/>
      <c r="E42" s="72"/>
      <c r="F42" s="72"/>
      <c r="G42" s="72"/>
      <c r="H42" s="72"/>
      <c r="I42" s="72"/>
      <c r="J42" s="72"/>
      <c r="K42" s="72"/>
      <c r="L42" s="7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F42" s="55"/>
    </row>
    <row r="43" spans="2:63" s="63" customFormat="1" ht="8.25" customHeight="1">
      <c r="B43" s="71"/>
      <c r="C43" s="237" t="s">
        <v>37</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9"/>
      <c r="BD43" s="62"/>
      <c r="BF43" s="55"/>
    </row>
    <row r="44" spans="2:63" s="63" customFormat="1" ht="18.75" customHeight="1">
      <c r="B44" s="71"/>
      <c r="C44" s="240"/>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2"/>
      <c r="BD44" s="62"/>
      <c r="BF44" s="55"/>
    </row>
    <row r="45" spans="2:63" s="63" customFormat="1" ht="18.75" customHeight="1">
      <c r="B45" s="71"/>
      <c r="C45" s="240"/>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2"/>
      <c r="BD45" s="62"/>
      <c r="BF45" s="55"/>
    </row>
    <row r="46" spans="2:63" s="63" customFormat="1" ht="12.75" customHeight="1">
      <c r="B46" s="71"/>
      <c r="C46" s="243"/>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5"/>
      <c r="BD46" s="62"/>
      <c r="BF46" s="55"/>
    </row>
    <row r="47" spans="2:63" s="63" customFormat="1" ht="15" customHeight="1" thickBot="1">
      <c r="B47" s="71"/>
      <c r="C47" s="99"/>
      <c r="D47" s="72"/>
      <c r="E47" s="72"/>
      <c r="F47" s="72"/>
      <c r="G47" s="72"/>
      <c r="H47" s="72"/>
      <c r="I47" s="72"/>
      <c r="J47" s="72"/>
      <c r="K47" s="72"/>
      <c r="L47" s="7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F47" s="55"/>
    </row>
    <row r="48" spans="2:63" s="97" customFormat="1" ht="5.5" customHeight="1" thickTop="1">
      <c r="B48" s="110"/>
      <c r="C48" s="123"/>
      <c r="D48" s="124"/>
      <c r="E48" s="124"/>
      <c r="F48" s="128"/>
      <c r="G48" s="116"/>
      <c r="H48" s="116"/>
      <c r="I48" s="116"/>
      <c r="J48" s="116"/>
      <c r="K48" s="116"/>
      <c r="L48" s="116"/>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8"/>
      <c r="BD48" s="96"/>
      <c r="BF48" s="98"/>
    </row>
    <row r="49" spans="2:63" s="97" customFormat="1" ht="16.149999999999999" customHeight="1">
      <c r="B49" s="110"/>
      <c r="C49" s="125"/>
      <c r="D49" s="114"/>
      <c r="E49" s="114"/>
      <c r="F49" s="115"/>
      <c r="G49" s="113" t="s">
        <v>38</v>
      </c>
      <c r="H49" s="111"/>
      <c r="I49" s="111"/>
      <c r="J49" s="111"/>
      <c r="K49" s="111"/>
      <c r="L49" s="111"/>
      <c r="M49" s="112"/>
      <c r="Q49" s="113"/>
      <c r="R49" s="96"/>
      <c r="S49" s="96"/>
      <c r="T49" s="96"/>
      <c r="U49" s="96"/>
      <c r="V49" s="96"/>
      <c r="W49" s="96"/>
      <c r="X49" s="112"/>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119"/>
      <c r="BD49" s="96"/>
      <c r="BF49" s="98"/>
    </row>
    <row r="50" spans="2:63" s="63" customFormat="1" ht="5.5" customHeight="1" thickBot="1">
      <c r="B50" s="71"/>
      <c r="C50" s="126"/>
      <c r="D50" s="127"/>
      <c r="E50" s="127"/>
      <c r="F50" s="129"/>
      <c r="G50" s="120"/>
      <c r="H50" s="120"/>
      <c r="I50" s="120"/>
      <c r="J50" s="120"/>
      <c r="K50" s="120"/>
      <c r="L50" s="120"/>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2"/>
      <c r="BD50" s="62"/>
      <c r="BF50" s="55"/>
    </row>
    <row r="51" spans="2:63" ht="12" customHeight="1" thickTop="1">
      <c r="C51" s="74"/>
      <c r="D51" s="75"/>
      <c r="E51" s="75"/>
      <c r="F51" s="75"/>
      <c r="G51" s="75"/>
      <c r="H51" s="75"/>
      <c r="I51" s="75"/>
      <c r="J51" s="75"/>
      <c r="K51" s="76"/>
      <c r="L51" s="76"/>
      <c r="M51" s="76"/>
      <c r="N51" s="77"/>
      <c r="O51" s="78"/>
      <c r="P51" s="78"/>
      <c r="Q51" s="78"/>
      <c r="R51" s="78"/>
      <c r="S51" s="78"/>
      <c r="T51" s="78"/>
      <c r="U51" s="78"/>
      <c r="V51" s="78"/>
      <c r="W51" s="78"/>
      <c r="X51" s="78"/>
      <c r="Y51" s="78"/>
      <c r="Z51" s="78"/>
      <c r="AA51" s="78"/>
      <c r="AB51" s="78"/>
      <c r="AC51" s="78"/>
      <c r="AD51" s="78"/>
      <c r="AE51" s="78"/>
      <c r="AF51" s="78"/>
      <c r="AG51" s="78"/>
      <c r="AH51" s="79"/>
      <c r="AI51" s="75"/>
      <c r="AJ51" s="75"/>
      <c r="AK51" s="75"/>
      <c r="AL51" s="75"/>
      <c r="AM51" s="80"/>
      <c r="AN51" s="80"/>
      <c r="AO51" s="80"/>
      <c r="AP51" s="80"/>
      <c r="AQ51" s="80"/>
      <c r="AR51" s="80"/>
      <c r="AS51" s="80"/>
      <c r="AT51" s="80"/>
      <c r="AU51" s="80"/>
      <c r="AV51" s="80"/>
      <c r="AW51" s="80"/>
      <c r="AX51" s="80"/>
      <c r="AY51" s="80"/>
      <c r="AZ51" s="80"/>
      <c r="BA51" s="80"/>
      <c r="BB51" s="80"/>
      <c r="BC51" s="80"/>
      <c r="BD51" s="80"/>
      <c r="BE51" s="67"/>
      <c r="BF51" s="68"/>
      <c r="BG51" s="67"/>
      <c r="BH51" s="67"/>
      <c r="BI51" s="67"/>
      <c r="BJ51" s="67"/>
      <c r="BK51" s="67"/>
    </row>
    <row r="52" spans="2:63" ht="8.25" customHeight="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65"/>
      <c r="AP52" s="66"/>
      <c r="AQ52" s="66"/>
      <c r="AR52" s="66"/>
      <c r="AS52" s="67"/>
      <c r="AT52" s="67"/>
      <c r="AU52" s="67"/>
      <c r="AV52" s="67"/>
      <c r="AW52" s="67"/>
      <c r="AX52" s="67"/>
      <c r="AY52" s="67"/>
      <c r="AZ52" s="67"/>
      <c r="BA52" s="67"/>
      <c r="BB52" s="67"/>
      <c r="BC52" s="67"/>
      <c r="BD52" s="67"/>
      <c r="BE52" s="67"/>
      <c r="BF52" s="68"/>
      <c r="BG52" s="67"/>
      <c r="BH52" s="67"/>
      <c r="BI52" s="67"/>
      <c r="BJ52" s="67"/>
      <c r="BK52" s="67"/>
    </row>
    <row r="53" spans="2:63" ht="21" customHeight="1">
      <c r="C53" s="236" t="s">
        <v>39</v>
      </c>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row>
    <row r="54" spans="2:63" ht="19.5" customHeight="1">
      <c r="C54" s="82" t="s">
        <v>40</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4"/>
      <c r="AG54" s="84"/>
      <c r="AH54" s="84"/>
      <c r="AI54" s="84"/>
      <c r="AJ54" s="84"/>
      <c r="AK54" s="84"/>
      <c r="AL54" s="84"/>
      <c r="AM54" s="85"/>
      <c r="AN54" s="85"/>
      <c r="AO54" s="85"/>
      <c r="AP54" s="85"/>
      <c r="AQ54" s="85"/>
      <c r="AR54" s="85"/>
      <c r="AS54" s="85"/>
      <c r="AT54" s="85"/>
      <c r="AU54" s="84"/>
      <c r="AV54" s="84"/>
      <c r="AW54" s="84"/>
      <c r="AX54" s="84"/>
      <c r="AY54" s="84"/>
      <c r="AZ54" s="84"/>
      <c r="BA54" s="84"/>
      <c r="BB54" s="84"/>
      <c r="BC54" s="84"/>
      <c r="BD54" s="84"/>
    </row>
    <row r="55" spans="2:63" ht="21" customHeight="1">
      <c r="C55" s="86" t="s">
        <v>41</v>
      </c>
      <c r="D55" s="86"/>
      <c r="E55" s="86"/>
      <c r="F55" s="86"/>
      <c r="G55" s="86"/>
      <c r="H55" s="86"/>
      <c r="I55" s="86"/>
      <c r="J55" s="86"/>
      <c r="K55" s="86"/>
      <c r="L55" s="86"/>
      <c r="M55" s="86"/>
      <c r="N55" s="86"/>
      <c r="O55" s="86"/>
      <c r="P55" s="86"/>
      <c r="Q55" s="86"/>
      <c r="R55" s="86"/>
      <c r="S55" s="86"/>
      <c r="T55" s="86"/>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row>
    <row r="56" spans="2:63" ht="20.25" customHeight="1">
      <c r="C56" s="205" t="s">
        <v>42</v>
      </c>
      <c r="D56" s="206"/>
      <c r="E56" s="206"/>
      <c r="F56" s="206"/>
      <c r="G56" s="206"/>
      <c r="H56" s="206"/>
      <c r="I56" s="206"/>
      <c r="J56" s="226"/>
      <c r="K56" s="227"/>
      <c r="L56" s="228"/>
      <c r="M56" s="228"/>
      <c r="N56" s="228"/>
      <c r="O56" s="228"/>
      <c r="P56" s="228"/>
      <c r="Q56" s="228"/>
      <c r="R56" s="228"/>
      <c r="S56" s="228"/>
      <c r="T56" s="228"/>
      <c r="U56" s="229"/>
      <c r="V56" s="229"/>
      <c r="W56" s="229"/>
      <c r="X56" s="229"/>
      <c r="Y56" s="229"/>
      <c r="Z56" s="229"/>
      <c r="AA56" s="229"/>
      <c r="AB56" s="229"/>
      <c r="AC56" s="229"/>
      <c r="AD56" s="229"/>
      <c r="AE56" s="229"/>
      <c r="AF56" s="229"/>
      <c r="AG56" s="230"/>
      <c r="AH56" s="220" t="s">
        <v>5</v>
      </c>
      <c r="AI56" s="231"/>
      <c r="AJ56" s="231"/>
      <c r="AK56" s="231"/>
      <c r="AL56" s="232"/>
      <c r="AM56" s="233"/>
      <c r="AN56" s="234"/>
      <c r="AO56" s="234"/>
      <c r="AP56" s="234"/>
      <c r="AQ56" s="234"/>
      <c r="AR56" s="234"/>
      <c r="AS56" s="234"/>
      <c r="AT56" s="234"/>
      <c r="AU56" s="234"/>
      <c r="AV56" s="234"/>
      <c r="AW56" s="234"/>
      <c r="AX56" s="234"/>
      <c r="AY56" s="234"/>
      <c r="AZ56" s="234"/>
      <c r="BA56" s="234"/>
      <c r="BB56" s="234"/>
      <c r="BC56" s="235"/>
      <c r="BD56" s="87"/>
    </row>
    <row r="57" spans="2:63" ht="20.25" customHeight="1">
      <c r="C57" s="199" t="s">
        <v>43</v>
      </c>
      <c r="D57" s="200"/>
      <c r="E57" s="200"/>
      <c r="F57" s="200"/>
      <c r="G57" s="200"/>
      <c r="H57" s="200"/>
      <c r="I57" s="200"/>
      <c r="J57" s="201"/>
      <c r="K57" s="205" t="s">
        <v>44</v>
      </c>
      <c r="L57" s="206"/>
      <c r="M57" s="206"/>
      <c r="N57" s="207"/>
      <c r="O57" s="208"/>
      <c r="P57" s="208"/>
      <c r="Q57" s="208"/>
      <c r="R57" s="208"/>
      <c r="S57" s="208"/>
      <c r="T57" s="208"/>
      <c r="U57" s="208"/>
      <c r="V57" s="208"/>
      <c r="W57" s="208"/>
      <c r="X57" s="208"/>
      <c r="Y57" s="208"/>
      <c r="Z57" s="208"/>
      <c r="AA57" s="208"/>
      <c r="AB57" s="208"/>
      <c r="AC57" s="208"/>
      <c r="AD57" s="208"/>
      <c r="AE57" s="208"/>
      <c r="AF57" s="208"/>
      <c r="AG57" s="209"/>
      <c r="AH57" s="199" t="s">
        <v>8</v>
      </c>
      <c r="AI57" s="210"/>
      <c r="AJ57" s="210"/>
      <c r="AK57" s="210"/>
      <c r="AL57" s="211"/>
      <c r="AM57" s="214"/>
      <c r="AN57" s="215"/>
      <c r="AO57" s="215"/>
      <c r="AP57" s="215"/>
      <c r="AQ57" s="215"/>
      <c r="AR57" s="215"/>
      <c r="AS57" s="215"/>
      <c r="AT57" s="215"/>
      <c r="AU57" s="215"/>
      <c r="AV57" s="215"/>
      <c r="AW57" s="215"/>
      <c r="AX57" s="215"/>
      <c r="AY57" s="215"/>
      <c r="AZ57" s="215"/>
      <c r="BA57" s="215"/>
      <c r="BB57" s="215"/>
      <c r="BC57" s="216"/>
      <c r="BD57" s="87"/>
    </row>
    <row r="58" spans="2:63" ht="20.25" customHeight="1">
      <c r="C58" s="202"/>
      <c r="D58" s="203"/>
      <c r="E58" s="203"/>
      <c r="F58" s="203"/>
      <c r="G58" s="203"/>
      <c r="H58" s="203"/>
      <c r="I58" s="203"/>
      <c r="J58" s="204"/>
      <c r="K58" s="220" t="s">
        <v>45</v>
      </c>
      <c r="L58" s="221"/>
      <c r="M58" s="222"/>
      <c r="N58" s="223"/>
      <c r="O58" s="224"/>
      <c r="P58" s="224"/>
      <c r="Q58" s="224"/>
      <c r="R58" s="224"/>
      <c r="S58" s="224"/>
      <c r="T58" s="224"/>
      <c r="U58" s="224"/>
      <c r="V58" s="224"/>
      <c r="W58" s="224"/>
      <c r="X58" s="224"/>
      <c r="Y58" s="224"/>
      <c r="Z58" s="224"/>
      <c r="AA58" s="224"/>
      <c r="AB58" s="224"/>
      <c r="AC58" s="224"/>
      <c r="AD58" s="224"/>
      <c r="AE58" s="224"/>
      <c r="AF58" s="224"/>
      <c r="AG58" s="225"/>
      <c r="AH58" s="205"/>
      <c r="AI58" s="212"/>
      <c r="AJ58" s="212"/>
      <c r="AK58" s="212"/>
      <c r="AL58" s="213"/>
      <c r="AM58" s="217"/>
      <c r="AN58" s="218"/>
      <c r="AO58" s="218"/>
      <c r="AP58" s="218"/>
      <c r="AQ58" s="218"/>
      <c r="AR58" s="218"/>
      <c r="AS58" s="218"/>
      <c r="AT58" s="218"/>
      <c r="AU58" s="218"/>
      <c r="AV58" s="218"/>
      <c r="AW58" s="218"/>
      <c r="AX58" s="218"/>
      <c r="AY58" s="218"/>
      <c r="AZ58" s="218"/>
      <c r="BA58" s="218"/>
      <c r="BB58" s="218"/>
      <c r="BC58" s="219"/>
      <c r="BD58" s="87"/>
    </row>
    <row r="59" spans="2:63" ht="11.25" customHeight="1">
      <c r="C59" s="88"/>
      <c r="D59" s="88"/>
      <c r="E59" s="88"/>
      <c r="F59" s="88"/>
      <c r="G59" s="88"/>
      <c r="H59" s="88"/>
      <c r="I59" s="88"/>
      <c r="J59" s="88"/>
      <c r="K59" s="89"/>
      <c r="L59" s="90"/>
      <c r="M59" s="90"/>
      <c r="N59" s="91"/>
      <c r="O59" s="91"/>
      <c r="P59" s="91"/>
      <c r="Q59" s="91"/>
      <c r="R59" s="91"/>
      <c r="S59" s="91"/>
      <c r="T59" s="91"/>
      <c r="U59" s="91"/>
      <c r="V59" s="91"/>
      <c r="W59" s="91"/>
      <c r="X59" s="91"/>
      <c r="Y59" s="91"/>
      <c r="Z59" s="91"/>
      <c r="AA59" s="91"/>
      <c r="AB59" s="91"/>
      <c r="AC59" s="91"/>
      <c r="AD59" s="91"/>
      <c r="AE59" s="91"/>
      <c r="AF59" s="91"/>
      <c r="AG59" s="91"/>
      <c r="AH59" s="89"/>
      <c r="AI59" s="89"/>
      <c r="AJ59" s="89"/>
      <c r="AK59" s="89"/>
      <c r="AL59" s="89"/>
      <c r="AM59" s="92"/>
      <c r="AN59" s="92"/>
      <c r="AO59" s="92"/>
      <c r="AP59" s="92"/>
      <c r="AQ59" s="92"/>
      <c r="AR59" s="92"/>
      <c r="AS59" s="92"/>
      <c r="AT59" s="92"/>
      <c r="AU59" s="92"/>
      <c r="AV59" s="92"/>
      <c r="AW59" s="92"/>
      <c r="AX59" s="92"/>
      <c r="AY59" s="92"/>
      <c r="AZ59" s="92"/>
      <c r="BA59" s="92"/>
      <c r="BB59" s="92"/>
      <c r="BC59" s="92"/>
      <c r="BD59" s="93"/>
    </row>
    <row r="60" spans="2:6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5" t="s">
        <v>323</v>
      </c>
      <c r="BD60" s="94"/>
    </row>
  </sheetData>
  <sheetProtection selectLockedCells="1"/>
  <mergeCells count="49">
    <mergeCell ref="C56:J56"/>
    <mergeCell ref="K56:AG56"/>
    <mergeCell ref="AH56:AL56"/>
    <mergeCell ref="AM56:BC56"/>
    <mergeCell ref="C25:J25"/>
    <mergeCell ref="K25:BC25"/>
    <mergeCell ref="C53:BC53"/>
    <mergeCell ref="C29:J29"/>
    <mergeCell ref="K29:BC29"/>
    <mergeCell ref="C26:J26"/>
    <mergeCell ref="K26:BC26"/>
    <mergeCell ref="C43:BC46"/>
    <mergeCell ref="C57:J58"/>
    <mergeCell ref="K57:M57"/>
    <mergeCell ref="N57:AG57"/>
    <mergeCell ref="AH57:AL58"/>
    <mergeCell ref="AM57:BC58"/>
    <mergeCell ref="K58:M58"/>
    <mergeCell ref="N58:AG58"/>
    <mergeCell ref="AL23:BC23"/>
    <mergeCell ref="C27:J27"/>
    <mergeCell ref="K27:BC27"/>
    <mergeCell ref="C28:J28"/>
    <mergeCell ref="K28:BC28"/>
    <mergeCell ref="C24:BC24"/>
    <mergeCell ref="C13:J13"/>
    <mergeCell ref="K13:BC13"/>
    <mergeCell ref="C14:J14"/>
    <mergeCell ref="K14:BC14"/>
    <mergeCell ref="C15:J15"/>
    <mergeCell ref="K15:M15"/>
    <mergeCell ref="N15:X15"/>
    <mergeCell ref="Y15:AC15"/>
    <mergeCell ref="AD15:BC15"/>
    <mergeCell ref="C18:J18"/>
    <mergeCell ref="K18:AC18"/>
    <mergeCell ref="C23:J23"/>
    <mergeCell ref="K23:AC23"/>
    <mergeCell ref="AD23:AK23"/>
    <mergeCell ref="C12:J12"/>
    <mergeCell ref="K12:BC12"/>
    <mergeCell ref="C6:BC7"/>
    <mergeCell ref="C11:J11"/>
    <mergeCell ref="K11:BC11"/>
    <mergeCell ref="C3:BC3"/>
    <mergeCell ref="C4:BC4"/>
    <mergeCell ref="C9:BC9"/>
    <mergeCell ref="AP10:AT10"/>
    <mergeCell ref="AU10:BC10"/>
  </mergeCells>
  <phoneticPr fontId="5"/>
  <dataValidations count="5">
    <dataValidation type="list" imeMode="hiragana" allowBlank="1" showInputMessage="1" showErrorMessage="1" sqref="K23:AC23" xr:uid="{DD142A68-B30D-4754-A7BF-A22BD21BB3A3}">
      <formula1>"＜選択してください＞,エントリープラン,ベーシックプラン,スタンダードプラン,アドバンスドプラン"</formula1>
    </dataValidation>
    <dataValidation imeMode="hiragana" allowBlank="1" showInputMessage="1" showErrorMessage="1" sqref="K12 K14 K18 C25:C29 AL23" xr:uid="{FBDE7E42-BF5C-4849-9C8A-3EA13F19A572}"/>
    <dataValidation allowBlank="1" showInputMessage="1" showErrorMessage="1" error="対話型学習は1つしか選択できません" sqref="AH22:AM22 AH10:AM10 AH17:AM18" xr:uid="{9023AD02-C694-4157-9C38-E6610596EEB9}"/>
    <dataValidation imeMode="fullKatakana" allowBlank="1" showInputMessage="1" showErrorMessage="1" sqref="K11 N51 K13 N15" xr:uid="{B1A7BC2E-2114-4BA0-8F3F-16C7B34DE96D}"/>
    <dataValidation imeMode="halfAlpha" allowBlank="1" showInputMessage="1" showErrorMessage="1" sqref="AU65533:BD65534 AS18:BC18 AO52 AS52:BK52 K56 AN10:AO10 BE51:BK51 BE17:BK18 AS17:BD17 AN17:AO18 AS22:BK22 AN22:AO22 BD40:BK40 BD26:BK29 BE10:BK15 BD10 AU10 AU5:BD5 BE23:BK25" xr:uid="{6DC0C689-6529-4635-82F3-4A163E11FCE9}"/>
  </dataValidations>
  <printOptions horizontalCentered="1"/>
  <pageMargins left="0.70866141732283472"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sizeWithCells="1">
                  <from>
                    <xdr:col>3</xdr:col>
                    <xdr:colOff>0</xdr:colOff>
                    <xdr:row>48</xdr:row>
                    <xdr:rowOff>0</xdr:rowOff>
                  </from>
                  <to>
                    <xdr:col>5</xdr:col>
                    <xdr:colOff>57150</xdr:colOff>
                    <xdr:row>49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U28"/>
  <sheetViews>
    <sheetView workbookViewId="0">
      <selection activeCell="K21" sqref="K21"/>
    </sheetView>
  </sheetViews>
  <sheetFormatPr defaultColWidth="30.6328125" defaultRowHeight="14"/>
  <cols>
    <col min="1" max="1" width="10.26953125" style="21" customWidth="1"/>
    <col min="2" max="2" width="30.453125" style="21" customWidth="1"/>
    <col min="3" max="3" width="33.6328125" style="21" customWidth="1"/>
    <col min="4" max="5" width="13.6328125" style="21" customWidth="1"/>
    <col min="6" max="6" width="38.08984375" style="21" hidden="1" customWidth="1"/>
    <col min="7" max="7" width="16.453125" style="21" customWidth="1"/>
    <col min="8" max="8" width="16.90625" style="21" customWidth="1"/>
    <col min="9" max="9" width="18.6328125" style="21" customWidth="1"/>
    <col min="10" max="10" width="33.08984375" style="21" customWidth="1"/>
    <col min="11" max="11" width="9.7265625" style="21" customWidth="1"/>
    <col min="12" max="12" width="10.6328125" style="21" customWidth="1"/>
    <col min="13" max="13" width="24.36328125" style="21" customWidth="1"/>
    <col min="14" max="16" width="13.08984375" style="21" customWidth="1"/>
    <col min="17" max="18" width="30.6328125" style="21"/>
    <col min="19" max="19" width="13.6328125" style="21" customWidth="1"/>
    <col min="20" max="16384" width="30.6328125" style="21"/>
  </cols>
  <sheetData>
    <row r="2" spans="2:19" ht="14.5" thickBot="1"/>
    <row r="3" spans="2:19" ht="42.5" thickBot="1">
      <c r="B3" s="248" t="s">
        <v>46</v>
      </c>
      <c r="C3" s="249"/>
      <c r="D3" s="22" t="s">
        <v>47</v>
      </c>
      <c r="E3" s="45" t="s">
        <v>48</v>
      </c>
      <c r="F3" s="23" t="s">
        <v>49</v>
      </c>
      <c r="G3" s="250" t="s">
        <v>50</v>
      </c>
      <c r="H3" s="251"/>
      <c r="I3" s="251"/>
      <c r="J3" s="24" t="s">
        <v>51</v>
      </c>
      <c r="K3" s="48" t="s">
        <v>52</v>
      </c>
      <c r="L3" s="25" t="s">
        <v>53</v>
      </c>
      <c r="M3" s="25" t="s">
        <v>54</v>
      </c>
      <c r="N3" s="23" t="s">
        <v>55</v>
      </c>
      <c r="O3" s="26" t="s">
        <v>56</v>
      </c>
      <c r="P3" s="27" t="s">
        <v>57</v>
      </c>
      <c r="Q3" s="27" t="s">
        <v>58</v>
      </c>
      <c r="R3" s="27" t="s">
        <v>59</v>
      </c>
      <c r="S3" s="28" t="s">
        <v>47</v>
      </c>
    </row>
    <row r="4" spans="2:19">
      <c r="B4" s="252" t="s">
        <v>60</v>
      </c>
      <c r="C4" s="254" t="s">
        <v>61</v>
      </c>
      <c r="D4" s="256" t="s">
        <v>62</v>
      </c>
      <c r="E4" s="271">
        <v>1</v>
      </c>
      <c r="F4" s="258" t="s">
        <v>63</v>
      </c>
      <c r="G4" s="260" t="s">
        <v>64</v>
      </c>
      <c r="H4" s="261"/>
      <c r="I4" s="261"/>
      <c r="J4" s="29" t="s">
        <v>65</v>
      </c>
      <c r="K4" s="49">
        <f>E4</f>
        <v>1</v>
      </c>
      <c r="L4" s="30" t="s">
        <v>66</v>
      </c>
      <c r="M4" s="30" t="s">
        <v>67</v>
      </c>
      <c r="N4" s="31">
        <v>47000</v>
      </c>
      <c r="O4" s="26">
        <f t="shared" ref="O4:O26" si="0">ROUNDUP(IF(L4="一括",N4/12,N4),0)</f>
        <v>3917</v>
      </c>
      <c r="P4" s="257">
        <v>54577</v>
      </c>
      <c r="Q4" s="257">
        <f>SUM(O4:O10)+P4</f>
        <v>209370</v>
      </c>
      <c r="R4" s="257">
        <f>U28*Q4</f>
        <v>261712.5</v>
      </c>
      <c r="S4" s="257" t="s">
        <v>62</v>
      </c>
    </row>
    <row r="5" spans="2:19">
      <c r="B5" s="253"/>
      <c r="C5" s="255"/>
      <c r="D5" s="257"/>
      <c r="E5" s="272"/>
      <c r="F5" s="259"/>
      <c r="G5" s="246"/>
      <c r="H5" s="247"/>
      <c r="I5" s="247"/>
      <c r="J5" s="32" t="s">
        <v>68</v>
      </c>
      <c r="K5" s="49">
        <f>E4</f>
        <v>1</v>
      </c>
      <c r="L5" s="27" t="s">
        <v>69</v>
      </c>
      <c r="M5" s="27" t="s">
        <v>67</v>
      </c>
      <c r="N5" s="33">
        <v>29200</v>
      </c>
      <c r="O5" s="26">
        <f t="shared" si="0"/>
        <v>29200</v>
      </c>
      <c r="P5" s="257"/>
      <c r="Q5" s="257"/>
      <c r="R5" s="257"/>
      <c r="S5" s="257"/>
    </row>
    <row r="6" spans="2:19">
      <c r="B6" s="253"/>
      <c r="C6" s="255"/>
      <c r="D6" s="257"/>
      <c r="E6" s="272"/>
      <c r="F6" s="259"/>
      <c r="G6" s="246" t="s">
        <v>70</v>
      </c>
      <c r="H6" s="247" t="s">
        <v>71</v>
      </c>
      <c r="I6" s="247" t="s">
        <v>72</v>
      </c>
      <c r="J6" s="32" t="s">
        <v>73</v>
      </c>
      <c r="K6" s="49">
        <f>E4</f>
        <v>1</v>
      </c>
      <c r="L6" s="27" t="s">
        <v>66</v>
      </c>
      <c r="M6" s="27" t="s">
        <v>74</v>
      </c>
      <c r="N6" s="33">
        <v>130000</v>
      </c>
      <c r="O6" s="26">
        <f t="shared" si="0"/>
        <v>10834</v>
      </c>
      <c r="P6" s="257"/>
      <c r="Q6" s="257"/>
      <c r="R6" s="257"/>
      <c r="S6" s="257"/>
    </row>
    <row r="7" spans="2:19" ht="28">
      <c r="B7" s="253"/>
      <c r="C7" s="255"/>
      <c r="D7" s="257"/>
      <c r="E7" s="272"/>
      <c r="F7" s="259"/>
      <c r="G7" s="246"/>
      <c r="H7" s="247"/>
      <c r="I7" s="247"/>
      <c r="J7" s="32" t="s">
        <v>75</v>
      </c>
      <c r="K7" s="49">
        <f>E4</f>
        <v>1</v>
      </c>
      <c r="L7" s="27" t="s">
        <v>69</v>
      </c>
      <c r="M7" s="27" t="s">
        <v>74</v>
      </c>
      <c r="N7" s="33">
        <v>71000</v>
      </c>
      <c r="O7" s="26">
        <f t="shared" si="0"/>
        <v>71000</v>
      </c>
      <c r="P7" s="257"/>
      <c r="Q7" s="257"/>
      <c r="R7" s="257"/>
      <c r="S7" s="257"/>
    </row>
    <row r="8" spans="2:19" ht="28">
      <c r="B8" s="253"/>
      <c r="C8" s="255"/>
      <c r="D8" s="257"/>
      <c r="E8" s="272"/>
      <c r="F8" s="259"/>
      <c r="G8" s="246"/>
      <c r="H8" s="247"/>
      <c r="I8" s="34" t="s">
        <v>76</v>
      </c>
      <c r="J8" s="32" t="s">
        <v>77</v>
      </c>
      <c r="K8" s="49">
        <f>E4</f>
        <v>1</v>
      </c>
      <c r="L8" s="27" t="s">
        <v>78</v>
      </c>
      <c r="M8" s="27" t="s">
        <v>74</v>
      </c>
      <c r="N8" s="33">
        <v>30300</v>
      </c>
      <c r="O8" s="26">
        <f t="shared" si="0"/>
        <v>2525</v>
      </c>
      <c r="P8" s="257"/>
      <c r="Q8" s="257"/>
      <c r="R8" s="257"/>
      <c r="S8" s="257"/>
    </row>
    <row r="9" spans="2:19" ht="28">
      <c r="B9" s="253"/>
      <c r="C9" s="255"/>
      <c r="D9" s="257"/>
      <c r="E9" s="272"/>
      <c r="F9" s="259"/>
      <c r="G9" s="246" t="s">
        <v>79</v>
      </c>
      <c r="H9" s="247"/>
      <c r="I9" s="247"/>
      <c r="J9" s="32" t="s">
        <v>80</v>
      </c>
      <c r="K9" s="49">
        <f>E4</f>
        <v>1</v>
      </c>
      <c r="L9" s="27" t="s">
        <v>66</v>
      </c>
      <c r="M9" s="27" t="s">
        <v>81</v>
      </c>
      <c r="N9" s="33">
        <v>59000</v>
      </c>
      <c r="O9" s="26">
        <f t="shared" si="0"/>
        <v>4917</v>
      </c>
      <c r="P9" s="257"/>
      <c r="Q9" s="257"/>
      <c r="R9" s="257"/>
      <c r="S9" s="257"/>
    </row>
    <row r="10" spans="2:19">
      <c r="B10" s="253"/>
      <c r="C10" s="255"/>
      <c r="D10" s="257"/>
      <c r="E10" s="273"/>
      <c r="F10" s="259"/>
      <c r="G10" s="246"/>
      <c r="H10" s="247"/>
      <c r="I10" s="247"/>
      <c r="J10" s="32" t="s">
        <v>82</v>
      </c>
      <c r="K10" s="49">
        <f>E4</f>
        <v>1</v>
      </c>
      <c r="L10" s="27" t="s">
        <v>69</v>
      </c>
      <c r="M10" s="27" t="s">
        <v>83</v>
      </c>
      <c r="N10" s="33">
        <v>32400</v>
      </c>
      <c r="O10" s="26">
        <f t="shared" si="0"/>
        <v>32400</v>
      </c>
      <c r="P10" s="257"/>
      <c r="Q10" s="257"/>
      <c r="R10" s="257"/>
      <c r="S10" s="257"/>
    </row>
    <row r="11" spans="2:19">
      <c r="B11" s="253"/>
      <c r="C11" s="255" t="s">
        <v>84</v>
      </c>
      <c r="D11" s="257" t="s">
        <v>62</v>
      </c>
      <c r="E11" s="274" t="e">
        <f>K11</f>
        <v>#REF!</v>
      </c>
      <c r="F11" s="259"/>
      <c r="G11" s="246" t="s">
        <v>70</v>
      </c>
      <c r="H11" s="247" t="s">
        <v>71</v>
      </c>
      <c r="I11" s="262" t="s">
        <v>72</v>
      </c>
      <c r="J11" s="32" t="s">
        <v>73</v>
      </c>
      <c r="K11" s="53" t="e">
        <f>SUM(COUNTIF(#REF!,list!U13),COUNTIF(#REF!,list!U14),COUNTIF(#REF!,list!U13))</f>
        <v>#REF!</v>
      </c>
      <c r="L11" s="27" t="s">
        <v>66</v>
      </c>
      <c r="M11" s="27" t="s">
        <v>74</v>
      </c>
      <c r="N11" s="33">
        <v>130000</v>
      </c>
      <c r="O11" s="26">
        <f t="shared" si="0"/>
        <v>10834</v>
      </c>
      <c r="P11" s="27"/>
      <c r="Q11" s="257">
        <f>SUM(O11:O14)</f>
        <v>84359</v>
      </c>
      <c r="R11" s="257">
        <f>U28*Q11</f>
        <v>105448.75</v>
      </c>
      <c r="S11" s="257" t="s">
        <v>62</v>
      </c>
    </row>
    <row r="12" spans="2:19" ht="28">
      <c r="B12" s="253"/>
      <c r="C12" s="255"/>
      <c r="D12" s="257"/>
      <c r="E12" s="272"/>
      <c r="F12" s="259"/>
      <c r="G12" s="246"/>
      <c r="H12" s="247"/>
      <c r="I12" s="263"/>
      <c r="J12" s="32" t="s">
        <v>75</v>
      </c>
      <c r="K12" s="50" t="e">
        <f>SUM(COUNTIF(#REF!,list!U13),COUNTIF(#REF!,list!U14)*2)</f>
        <v>#REF!</v>
      </c>
      <c r="L12" s="27" t="s">
        <v>69</v>
      </c>
      <c r="M12" s="27" t="s">
        <v>74</v>
      </c>
      <c r="N12" s="33">
        <v>71000</v>
      </c>
      <c r="O12" s="26">
        <f t="shared" si="0"/>
        <v>71000</v>
      </c>
      <c r="P12" s="27"/>
      <c r="Q12" s="257"/>
      <c r="R12" s="257"/>
      <c r="S12" s="257"/>
    </row>
    <row r="13" spans="2:19">
      <c r="B13" s="253"/>
      <c r="C13" s="255"/>
      <c r="D13" s="257"/>
      <c r="E13" s="272"/>
      <c r="F13" s="259"/>
      <c r="G13" s="246"/>
      <c r="H13" s="247"/>
      <c r="I13" s="261"/>
      <c r="J13" s="32" t="s">
        <v>85</v>
      </c>
      <c r="K13" s="50" t="e">
        <f>COUNTIF(#REF!,list!U13)</f>
        <v>#REF!</v>
      </c>
      <c r="L13" s="27"/>
      <c r="M13" s="27"/>
      <c r="N13" s="33"/>
      <c r="O13" s="26"/>
      <c r="P13" s="27"/>
      <c r="Q13" s="257"/>
      <c r="R13" s="257"/>
      <c r="S13" s="257"/>
    </row>
    <row r="14" spans="2:19" ht="28">
      <c r="B14" s="253"/>
      <c r="C14" s="255"/>
      <c r="D14" s="257"/>
      <c r="E14" s="273"/>
      <c r="F14" s="259"/>
      <c r="G14" s="246"/>
      <c r="H14" s="247"/>
      <c r="I14" s="34" t="s">
        <v>76</v>
      </c>
      <c r="J14" s="32" t="s">
        <v>77</v>
      </c>
      <c r="K14" s="50" t="e">
        <f>K11</f>
        <v>#REF!</v>
      </c>
      <c r="L14" s="27" t="s">
        <v>78</v>
      </c>
      <c r="M14" s="27" t="s">
        <v>74</v>
      </c>
      <c r="N14" s="33">
        <v>30300</v>
      </c>
      <c r="O14" s="26">
        <f t="shared" si="0"/>
        <v>2525</v>
      </c>
      <c r="P14" s="27"/>
      <c r="Q14" s="257"/>
      <c r="R14" s="257"/>
      <c r="S14" s="257"/>
    </row>
    <row r="15" spans="2:19" ht="28">
      <c r="B15" s="253" t="s">
        <v>86</v>
      </c>
      <c r="C15" s="35" t="s">
        <v>87</v>
      </c>
      <c r="D15" s="28" t="s">
        <v>88</v>
      </c>
      <c r="E15" s="46" t="e">
        <f>K15</f>
        <v>#REF!</v>
      </c>
      <c r="F15" s="36"/>
      <c r="G15" s="246" t="s">
        <v>70</v>
      </c>
      <c r="H15" s="247" t="s">
        <v>71</v>
      </c>
      <c r="I15" s="247" t="s">
        <v>89</v>
      </c>
      <c r="J15" s="32" t="s">
        <v>90</v>
      </c>
      <c r="K15" s="50" t="e">
        <f>COUNTIF(#REF!,list!AA12)</f>
        <v>#REF!</v>
      </c>
      <c r="L15" s="27" t="s">
        <v>69</v>
      </c>
      <c r="M15" s="27" t="s">
        <v>91</v>
      </c>
      <c r="N15" s="33">
        <v>2100</v>
      </c>
      <c r="O15" s="26">
        <f t="shared" si="0"/>
        <v>2100</v>
      </c>
      <c r="P15" s="27"/>
      <c r="Q15" s="27">
        <v>2100</v>
      </c>
      <c r="R15" s="27">
        <f>U28*Q15</f>
        <v>2625</v>
      </c>
      <c r="S15" s="28" t="s">
        <v>88</v>
      </c>
    </row>
    <row r="16" spans="2:19" ht="28">
      <c r="B16" s="253"/>
      <c r="C16" s="35" t="s">
        <v>92</v>
      </c>
      <c r="D16" s="28" t="s">
        <v>88</v>
      </c>
      <c r="E16" s="46" t="e">
        <f t="shared" ref="E16:E17" si="1">K16</f>
        <v>#REF!</v>
      </c>
      <c r="F16" s="259" t="s">
        <v>93</v>
      </c>
      <c r="G16" s="246"/>
      <c r="H16" s="247"/>
      <c r="I16" s="247"/>
      <c r="J16" s="32" t="s">
        <v>90</v>
      </c>
      <c r="K16" s="50" t="e">
        <f>COUNTIF(#REF!,list!AA13)</f>
        <v>#REF!</v>
      </c>
      <c r="L16" s="27" t="s">
        <v>69</v>
      </c>
      <c r="M16" s="27" t="s">
        <v>91</v>
      </c>
      <c r="N16" s="33">
        <v>2100</v>
      </c>
      <c r="O16" s="26">
        <f t="shared" si="0"/>
        <v>2100</v>
      </c>
      <c r="P16" s="37">
        <v>2280</v>
      </c>
      <c r="Q16" s="27">
        <f>SUM(O16:P16)</f>
        <v>4380</v>
      </c>
      <c r="R16" s="27">
        <f>U28*Q16</f>
        <v>5475</v>
      </c>
      <c r="S16" s="28" t="s">
        <v>88</v>
      </c>
    </row>
    <row r="17" spans="2:21" ht="28">
      <c r="B17" s="253"/>
      <c r="C17" s="35" t="s">
        <v>94</v>
      </c>
      <c r="D17" s="28" t="s">
        <v>88</v>
      </c>
      <c r="E17" s="46" t="e">
        <f t="shared" si="1"/>
        <v>#REF!</v>
      </c>
      <c r="F17" s="259"/>
      <c r="G17" s="246"/>
      <c r="H17" s="247"/>
      <c r="I17" s="247"/>
      <c r="J17" s="32" t="s">
        <v>90</v>
      </c>
      <c r="K17" s="50" t="e">
        <f>COUNTIF(#REF!,list!AA14)</f>
        <v>#REF!</v>
      </c>
      <c r="L17" s="27" t="s">
        <v>69</v>
      </c>
      <c r="M17" s="27" t="s">
        <v>91</v>
      </c>
      <c r="N17" s="33">
        <v>2100</v>
      </c>
      <c r="O17" s="26">
        <f t="shared" si="0"/>
        <v>2100</v>
      </c>
      <c r="P17" s="37">
        <v>3101</v>
      </c>
      <c r="Q17" s="27">
        <f>SUM(O17:P17)</f>
        <v>5201</v>
      </c>
      <c r="R17" s="27">
        <f>U28*Q17</f>
        <v>6501.25</v>
      </c>
      <c r="S17" s="28" t="s">
        <v>88</v>
      </c>
    </row>
    <row r="18" spans="2:21" ht="28">
      <c r="B18" s="253" t="s">
        <v>95</v>
      </c>
      <c r="C18" s="35" t="s">
        <v>96</v>
      </c>
      <c r="D18" s="28" t="s">
        <v>97</v>
      </c>
      <c r="E18" s="46" t="e">
        <f>K18</f>
        <v>#REF!</v>
      </c>
      <c r="F18" s="36" t="s">
        <v>98</v>
      </c>
      <c r="G18" s="246" t="s">
        <v>99</v>
      </c>
      <c r="H18" s="247" t="s">
        <v>71</v>
      </c>
      <c r="I18" s="247" t="s">
        <v>100</v>
      </c>
      <c r="J18" s="32" t="s">
        <v>101</v>
      </c>
      <c r="K18" s="50" t="e">
        <f>IF(COUNTIF(#REF!,"*【変更】"),1,0)</f>
        <v>#REF!</v>
      </c>
      <c r="L18" s="27" t="s">
        <v>66</v>
      </c>
      <c r="M18" s="27" t="s">
        <v>102</v>
      </c>
      <c r="N18" s="33">
        <v>57000</v>
      </c>
      <c r="O18" s="26">
        <f t="shared" si="0"/>
        <v>4750</v>
      </c>
      <c r="P18" s="27"/>
      <c r="Q18" s="27">
        <v>57000</v>
      </c>
      <c r="R18" s="27">
        <f>U28*Q18</f>
        <v>71250</v>
      </c>
      <c r="S18" s="28" t="s">
        <v>97</v>
      </c>
    </row>
    <row r="19" spans="2:21">
      <c r="B19" s="253"/>
      <c r="C19" s="35" t="s">
        <v>103</v>
      </c>
      <c r="D19" s="28" t="s">
        <v>62</v>
      </c>
      <c r="E19" s="46" t="e">
        <f>K19</f>
        <v>#REF!</v>
      </c>
      <c r="F19" s="259" t="s">
        <v>104</v>
      </c>
      <c r="G19" s="246"/>
      <c r="H19" s="247"/>
      <c r="I19" s="247"/>
      <c r="J19" s="32" t="s">
        <v>105</v>
      </c>
      <c r="K19" s="50" t="e">
        <f>COUNTIF(#REF!,list!U14)</f>
        <v>#REF!</v>
      </c>
      <c r="L19" s="27" t="s">
        <v>69</v>
      </c>
      <c r="M19" s="27" t="s">
        <v>106</v>
      </c>
      <c r="N19" s="33">
        <v>8900</v>
      </c>
      <c r="O19" s="26">
        <f t="shared" si="0"/>
        <v>8900</v>
      </c>
      <c r="P19" s="27"/>
      <c r="Q19" s="27">
        <v>8900</v>
      </c>
      <c r="R19" s="27">
        <f>U28*Q19</f>
        <v>11125</v>
      </c>
      <c r="S19" s="28" t="s">
        <v>62</v>
      </c>
    </row>
    <row r="20" spans="2:21">
      <c r="B20" s="253"/>
      <c r="C20" s="35" t="s">
        <v>107</v>
      </c>
      <c r="D20" s="28" t="s">
        <v>108</v>
      </c>
      <c r="E20" s="46">
        <f>K20</f>
        <v>0</v>
      </c>
      <c r="F20" s="259"/>
      <c r="G20" s="246"/>
      <c r="H20" s="247"/>
      <c r="I20" s="247"/>
      <c r="J20" s="32" t="s">
        <v>109</v>
      </c>
      <c r="K20" s="50"/>
      <c r="L20" s="27" t="s">
        <v>69</v>
      </c>
      <c r="M20" s="27" t="s">
        <v>110</v>
      </c>
      <c r="N20" s="33">
        <v>13800</v>
      </c>
      <c r="O20" s="26">
        <f t="shared" si="0"/>
        <v>13800</v>
      </c>
      <c r="P20" s="27"/>
      <c r="Q20" s="27">
        <v>13800</v>
      </c>
      <c r="R20" s="27">
        <f>U28*Q20</f>
        <v>17250</v>
      </c>
      <c r="S20" s="28" t="s">
        <v>108</v>
      </c>
    </row>
    <row r="21" spans="2:21">
      <c r="B21" s="253"/>
      <c r="C21" s="35" t="s">
        <v>111</v>
      </c>
      <c r="D21" s="28" t="s">
        <v>112</v>
      </c>
      <c r="E21" s="46" t="e">
        <f>K21</f>
        <v>#REF!</v>
      </c>
      <c r="F21" s="259"/>
      <c r="G21" s="246"/>
      <c r="H21" s="247"/>
      <c r="I21" s="247"/>
      <c r="J21" s="32" t="s">
        <v>113</v>
      </c>
      <c r="K21" s="50" t="e">
        <f>SUMIF(#REF!,"*【変更】",list!Z12:Z14)</f>
        <v>#REF!</v>
      </c>
      <c r="L21" s="27" t="s">
        <v>69</v>
      </c>
      <c r="M21" s="27" t="s">
        <v>114</v>
      </c>
      <c r="N21" s="33">
        <v>6300</v>
      </c>
      <c r="O21" s="26">
        <f t="shared" si="0"/>
        <v>6300</v>
      </c>
      <c r="P21" s="27"/>
      <c r="Q21" s="27">
        <v>6300</v>
      </c>
      <c r="R21" s="27">
        <f>U28*Q21</f>
        <v>7875</v>
      </c>
      <c r="S21" s="28" t="s">
        <v>112</v>
      </c>
    </row>
    <row r="22" spans="2:21">
      <c r="B22" s="253" t="s">
        <v>115</v>
      </c>
      <c r="C22" s="255" t="s">
        <v>116</v>
      </c>
      <c r="D22" s="257" t="s">
        <v>62</v>
      </c>
      <c r="E22" s="274" t="e">
        <f>#REF!</f>
        <v>#REF!</v>
      </c>
      <c r="F22" s="259" t="s">
        <v>117</v>
      </c>
      <c r="G22" s="246" t="s">
        <v>118</v>
      </c>
      <c r="H22" s="247" t="s">
        <v>119</v>
      </c>
      <c r="I22" s="247"/>
      <c r="J22" s="32" t="s">
        <v>120</v>
      </c>
      <c r="K22" s="50" t="e">
        <f>E22</f>
        <v>#REF!</v>
      </c>
      <c r="L22" s="27" t="s">
        <v>66</v>
      </c>
      <c r="M22" s="27" t="s">
        <v>121</v>
      </c>
      <c r="N22" s="33">
        <v>70000</v>
      </c>
      <c r="O22" s="26">
        <f t="shared" si="0"/>
        <v>5834</v>
      </c>
      <c r="P22" s="27"/>
      <c r="Q22" s="257">
        <f>SUM(O22:O23)</f>
        <v>136834</v>
      </c>
      <c r="R22" s="257">
        <f>U28*Q22</f>
        <v>171042.5</v>
      </c>
      <c r="S22" s="257" t="s">
        <v>62</v>
      </c>
    </row>
    <row r="23" spans="2:21">
      <c r="B23" s="253"/>
      <c r="C23" s="255"/>
      <c r="D23" s="257"/>
      <c r="E23" s="273"/>
      <c r="F23" s="259"/>
      <c r="G23" s="246"/>
      <c r="H23" s="247"/>
      <c r="I23" s="247"/>
      <c r="J23" s="32" t="s">
        <v>122</v>
      </c>
      <c r="K23" s="50" t="e">
        <f>E22</f>
        <v>#REF!</v>
      </c>
      <c r="L23" s="27" t="s">
        <v>69</v>
      </c>
      <c r="M23" s="27" t="s">
        <v>121</v>
      </c>
      <c r="N23" s="33">
        <v>131000</v>
      </c>
      <c r="O23" s="26">
        <f t="shared" si="0"/>
        <v>131000</v>
      </c>
      <c r="P23" s="27"/>
      <c r="Q23" s="257"/>
      <c r="R23" s="257"/>
      <c r="S23" s="257"/>
    </row>
    <row r="24" spans="2:21">
      <c r="B24" s="253"/>
      <c r="C24" s="275" t="s">
        <v>123</v>
      </c>
      <c r="D24" s="270" t="s">
        <v>62</v>
      </c>
      <c r="E24" s="274" t="e">
        <f>#REF!</f>
        <v>#REF!</v>
      </c>
      <c r="F24" s="259"/>
      <c r="G24" s="246"/>
      <c r="H24" s="247"/>
      <c r="I24" s="247"/>
      <c r="J24" s="32" t="s">
        <v>120</v>
      </c>
      <c r="K24" s="50" t="e">
        <f>E24</f>
        <v>#REF!</v>
      </c>
      <c r="L24" s="27" t="s">
        <v>66</v>
      </c>
      <c r="M24" s="27" t="s">
        <v>121</v>
      </c>
      <c r="N24" s="33">
        <v>70000</v>
      </c>
      <c r="O24" s="26">
        <f t="shared" si="0"/>
        <v>5834</v>
      </c>
      <c r="P24" s="27"/>
      <c r="Q24" s="270">
        <f>SUM(O24:O25)</f>
        <v>356834</v>
      </c>
      <c r="R24" s="270">
        <f>U28*Q24</f>
        <v>446042.5</v>
      </c>
      <c r="S24" s="270" t="s">
        <v>62</v>
      </c>
    </row>
    <row r="25" spans="2:21" ht="14.5" thickBot="1">
      <c r="B25" s="264"/>
      <c r="C25" s="254"/>
      <c r="D25" s="256"/>
      <c r="E25" s="273"/>
      <c r="F25" s="266"/>
      <c r="G25" s="268"/>
      <c r="H25" s="262"/>
      <c r="I25" s="262"/>
      <c r="J25" s="38" t="s">
        <v>124</v>
      </c>
      <c r="K25" s="51" t="e">
        <f>E24</f>
        <v>#REF!</v>
      </c>
      <c r="L25" s="41" t="s">
        <v>69</v>
      </c>
      <c r="M25" s="39" t="s">
        <v>121</v>
      </c>
      <c r="N25" s="40">
        <v>351000</v>
      </c>
      <c r="O25" s="26">
        <f t="shared" si="0"/>
        <v>351000</v>
      </c>
      <c r="P25" s="27"/>
      <c r="Q25" s="256"/>
      <c r="R25" s="256"/>
      <c r="S25" s="256"/>
    </row>
    <row r="26" spans="2:21" ht="14.5" thickBot="1">
      <c r="B26" s="265"/>
      <c r="C26" s="43" t="s">
        <v>125</v>
      </c>
      <c r="D26" s="42" t="s">
        <v>126</v>
      </c>
      <c r="E26" s="47" t="e">
        <f>#REF!</f>
        <v>#REF!</v>
      </c>
      <c r="F26" s="267"/>
      <c r="G26" s="269"/>
      <c r="H26" s="276"/>
      <c r="I26" s="276"/>
      <c r="J26" s="32" t="s">
        <v>120</v>
      </c>
      <c r="K26" s="52" t="e">
        <f>E26</f>
        <v>#REF!</v>
      </c>
      <c r="L26" s="39" t="s">
        <v>66</v>
      </c>
      <c r="M26" s="44" t="s">
        <v>127</v>
      </c>
      <c r="N26" s="33">
        <v>70000</v>
      </c>
      <c r="O26" s="26">
        <f t="shared" si="0"/>
        <v>5834</v>
      </c>
      <c r="P26" s="27"/>
      <c r="Q26" s="27">
        <f>O26</f>
        <v>5834</v>
      </c>
      <c r="R26" s="27">
        <f>Q26*U28</f>
        <v>7292.5</v>
      </c>
      <c r="S26" s="28" t="s">
        <v>126</v>
      </c>
    </row>
    <row r="28" spans="2:21">
      <c r="T28" s="21" t="s">
        <v>128</v>
      </c>
      <c r="U28" s="21">
        <v>1.25</v>
      </c>
    </row>
  </sheetData>
  <mergeCells count="52">
    <mergeCell ref="S24:S25"/>
    <mergeCell ref="E4:E10"/>
    <mergeCell ref="E11:E14"/>
    <mergeCell ref="E22:E23"/>
    <mergeCell ref="C24:C25"/>
    <mergeCell ref="D24:D25"/>
    <mergeCell ref="E24:E25"/>
    <mergeCell ref="Q22:Q23"/>
    <mergeCell ref="R22:R23"/>
    <mergeCell ref="S22:S23"/>
    <mergeCell ref="Q24:Q25"/>
    <mergeCell ref="R24:R25"/>
    <mergeCell ref="H22:I26"/>
    <mergeCell ref="G11:G14"/>
    <mergeCell ref="H11:H14"/>
    <mergeCell ref="Q11:Q14"/>
    <mergeCell ref="B22:B26"/>
    <mergeCell ref="C22:C23"/>
    <mergeCell ref="D22:D23"/>
    <mergeCell ref="F22:F26"/>
    <mergeCell ref="G22:G26"/>
    <mergeCell ref="B15:B17"/>
    <mergeCell ref="G15:G17"/>
    <mergeCell ref="H15:H17"/>
    <mergeCell ref="I15:I17"/>
    <mergeCell ref="F16:F17"/>
    <mergeCell ref="B18:B21"/>
    <mergeCell ref="G18:G21"/>
    <mergeCell ref="H18:H21"/>
    <mergeCell ref="I18:I21"/>
    <mergeCell ref="F19:F21"/>
    <mergeCell ref="R11:R14"/>
    <mergeCell ref="S11:S14"/>
    <mergeCell ref="P4:P10"/>
    <mergeCell ref="Q4:Q10"/>
    <mergeCell ref="R4:R10"/>
    <mergeCell ref="S4:S10"/>
    <mergeCell ref="G6:G8"/>
    <mergeCell ref="H6:H8"/>
    <mergeCell ref="I6:I7"/>
    <mergeCell ref="G9:I10"/>
    <mergeCell ref="B3:C3"/>
    <mergeCell ref="G3:I3"/>
    <mergeCell ref="B4:B14"/>
    <mergeCell ref="C4:C10"/>
    <mergeCell ref="D4:D10"/>
    <mergeCell ref="F4:F10"/>
    <mergeCell ref="G4:I5"/>
    <mergeCell ref="C11:C14"/>
    <mergeCell ref="D11:D14"/>
    <mergeCell ref="F11:F14"/>
    <mergeCell ref="I11:I13"/>
  </mergeCells>
  <phoneticPr fontId="5"/>
  <pageMargins left="0.7" right="0.7" top="0.75" bottom="0.75" header="0.3" footer="0.3"/>
  <pageSetup paperSize="9" orientation="portrait" verticalDpi="0" r:id="rId1"/>
  <ignoredErrors>
    <ignoredError sqref="K24:K25 K23"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4:AA62"/>
  <sheetViews>
    <sheetView topLeftCell="S6" workbookViewId="0">
      <selection activeCell="Y11" sqref="Y11:Y16"/>
    </sheetView>
  </sheetViews>
  <sheetFormatPr defaultRowHeight="13"/>
  <cols>
    <col min="2" max="2" width="12.90625" customWidth="1"/>
    <col min="3" max="3" width="12.453125" customWidth="1"/>
    <col min="4" max="4" width="7.6328125" customWidth="1"/>
    <col min="5" max="5" width="14" customWidth="1"/>
    <col min="6" max="6" width="20.26953125" customWidth="1"/>
    <col min="7" max="7" width="14" customWidth="1"/>
    <col min="12" max="12" width="13.7265625" bestFit="1" customWidth="1"/>
    <col min="13" max="13" width="13.7265625" customWidth="1"/>
    <col min="14" max="14" width="14.90625" bestFit="1" customWidth="1"/>
    <col min="21" max="21" width="23.6328125" customWidth="1"/>
    <col min="22" max="22" width="23.90625" customWidth="1"/>
    <col min="23" max="23" width="25.6328125" customWidth="1"/>
    <col min="24" max="24" width="5.08984375" customWidth="1"/>
    <col min="25" max="25" width="46.7265625" customWidth="1"/>
    <col min="26" max="26" width="3.90625" customWidth="1"/>
    <col min="27" max="27" width="52.6328125" customWidth="1"/>
  </cols>
  <sheetData>
    <row r="4" spans="2:27">
      <c r="B4" t="s">
        <v>129</v>
      </c>
    </row>
    <row r="5" spans="2:27">
      <c r="B5" t="s">
        <v>130</v>
      </c>
      <c r="C5" t="s">
        <v>131</v>
      </c>
    </row>
    <row r="6" spans="2:27">
      <c r="B6" t="s">
        <v>129</v>
      </c>
      <c r="C6" t="s">
        <v>132</v>
      </c>
    </row>
    <row r="7" spans="2:27">
      <c r="B7" t="s">
        <v>133</v>
      </c>
      <c r="C7" t="s">
        <v>134</v>
      </c>
    </row>
    <row r="8" spans="2:27">
      <c r="B8" t="s">
        <v>135</v>
      </c>
      <c r="C8" t="s">
        <v>136</v>
      </c>
    </row>
    <row r="9" spans="2:27">
      <c r="C9" t="s">
        <v>137</v>
      </c>
    </row>
    <row r="11" spans="2:27" ht="13.5" thickBot="1">
      <c r="L11" t="s">
        <v>138</v>
      </c>
      <c r="R11" t="s">
        <v>139</v>
      </c>
      <c r="U11" t="s">
        <v>140</v>
      </c>
      <c r="V11" t="s">
        <v>141</v>
      </c>
      <c r="W11" t="s">
        <v>142</v>
      </c>
      <c r="Y11" t="s">
        <v>143</v>
      </c>
      <c r="AA11" t="s">
        <v>144</v>
      </c>
    </row>
    <row r="12" spans="2:27">
      <c r="B12" s="8" t="s">
        <v>145</v>
      </c>
      <c r="C12" s="9" t="s">
        <v>146</v>
      </c>
      <c r="D12" s="9" t="s">
        <v>147</v>
      </c>
      <c r="E12" s="9" t="s">
        <v>148</v>
      </c>
      <c r="F12" s="9" t="s">
        <v>149</v>
      </c>
      <c r="G12" s="10" t="s">
        <v>150</v>
      </c>
      <c r="I12" s="7" t="s">
        <v>145</v>
      </c>
      <c r="J12" s="7" t="s">
        <v>146</v>
      </c>
      <c r="K12" s="14" t="s">
        <v>151</v>
      </c>
      <c r="L12" s="8" t="s">
        <v>152</v>
      </c>
      <c r="M12" s="9" t="s">
        <v>153</v>
      </c>
      <c r="N12" s="9" t="str">
        <f>F12</f>
        <v>ディスク構成</v>
      </c>
      <c r="O12" s="10" t="str">
        <f>G12</f>
        <v>容量</v>
      </c>
      <c r="R12" t="s">
        <v>154</v>
      </c>
      <c r="U12" t="s">
        <v>155</v>
      </c>
      <c r="V12" t="s">
        <v>156</v>
      </c>
      <c r="W12" t="s">
        <v>156</v>
      </c>
      <c r="X12">
        <v>0</v>
      </c>
      <c r="Y12" t="s">
        <v>157</v>
      </c>
      <c r="Z12">
        <v>0</v>
      </c>
      <c r="AA12" t="s">
        <v>158</v>
      </c>
    </row>
    <row r="13" spans="2:27">
      <c r="B13" s="283" t="s">
        <v>133</v>
      </c>
      <c r="C13" s="284" t="s">
        <v>159</v>
      </c>
      <c r="D13" s="17" t="s">
        <v>160</v>
      </c>
      <c r="E13" s="7" t="s">
        <v>161</v>
      </c>
      <c r="F13" s="7" t="s">
        <v>162</v>
      </c>
      <c r="G13" s="19">
        <v>4050</v>
      </c>
      <c r="I13" s="7" t="s">
        <v>163</v>
      </c>
      <c r="J13" s="7" t="s">
        <v>134</v>
      </c>
      <c r="K13" s="14" t="str">
        <f>D13</f>
        <v>00</v>
      </c>
      <c r="L13" s="15" t="str">
        <f t="shared" ref="L13:L55" si="0">I13&amp;"_"&amp;J13&amp;"_"&amp;K13</f>
        <v>S_パターン1_00</v>
      </c>
      <c r="M13" s="7" t="str">
        <f>E13</f>
        <v>RAID1 + 0</v>
      </c>
      <c r="N13" s="7" t="str">
        <f>F13</f>
        <v>5Data + 5Mirror</v>
      </c>
      <c r="O13" s="11">
        <f>G13</f>
        <v>4050</v>
      </c>
      <c r="R13" t="s">
        <v>164</v>
      </c>
      <c r="U13" t="s">
        <v>165</v>
      </c>
      <c r="V13" t="s">
        <v>166</v>
      </c>
      <c r="W13" t="s">
        <v>166</v>
      </c>
      <c r="X13">
        <v>1</v>
      </c>
      <c r="Y13" t="s">
        <v>167</v>
      </c>
      <c r="Z13">
        <v>2</v>
      </c>
      <c r="AA13" t="s">
        <v>168</v>
      </c>
    </row>
    <row r="14" spans="2:27">
      <c r="B14" s="283"/>
      <c r="C14" s="284"/>
      <c r="D14" s="18" t="s">
        <v>169</v>
      </c>
      <c r="E14" s="7" t="s">
        <v>161</v>
      </c>
      <c r="F14" s="7" t="s">
        <v>170</v>
      </c>
      <c r="G14" s="19">
        <v>4050</v>
      </c>
      <c r="I14" s="7" t="s">
        <v>163</v>
      </c>
      <c r="J14" s="7" t="s">
        <v>134</v>
      </c>
      <c r="K14" s="14" t="str">
        <f t="shared" ref="K14:K55" si="1">D14</f>
        <v>01</v>
      </c>
      <c r="L14" s="15" t="str">
        <f t="shared" si="0"/>
        <v>S_パターン1_01</v>
      </c>
      <c r="M14" s="7" t="str">
        <f t="shared" ref="M14:M55" si="2">E14</f>
        <v>RAID1 + 0</v>
      </c>
      <c r="N14" s="7" t="str">
        <f t="shared" ref="N14:N55" si="3">F14</f>
        <v>5Data + 5Mirror</v>
      </c>
      <c r="O14" s="11">
        <f t="shared" ref="O14:O55" si="4">G14</f>
        <v>4050</v>
      </c>
      <c r="R14" t="s">
        <v>171</v>
      </c>
      <c r="U14" t="s">
        <v>172</v>
      </c>
      <c r="V14" t="s">
        <v>173</v>
      </c>
      <c r="W14" t="s">
        <v>173</v>
      </c>
      <c r="X14">
        <v>2</v>
      </c>
      <c r="Y14" t="s">
        <v>174</v>
      </c>
      <c r="Z14">
        <v>4</v>
      </c>
      <c r="AA14" t="s">
        <v>175</v>
      </c>
    </row>
    <row r="15" spans="2:27">
      <c r="B15" s="283"/>
      <c r="C15" s="284"/>
      <c r="D15" s="18" t="s">
        <v>176</v>
      </c>
      <c r="E15" s="7" t="s">
        <v>177</v>
      </c>
      <c r="F15" s="7" t="s">
        <v>178</v>
      </c>
      <c r="G15" s="19">
        <v>800</v>
      </c>
      <c r="I15" s="7" t="s">
        <v>163</v>
      </c>
      <c r="J15" s="7" t="s">
        <v>134</v>
      </c>
      <c r="K15" s="14" t="str">
        <f t="shared" si="1"/>
        <v>02</v>
      </c>
      <c r="L15" s="15" t="str">
        <f t="shared" si="0"/>
        <v>S_パターン1_02</v>
      </c>
      <c r="M15" s="7" t="str">
        <f t="shared" si="2"/>
        <v>RAID1</v>
      </c>
      <c r="N15" s="7" t="str">
        <f t="shared" si="3"/>
        <v>1Data + 1Mirror</v>
      </c>
      <c r="O15" s="11">
        <f t="shared" si="4"/>
        <v>800</v>
      </c>
      <c r="R15" t="s">
        <v>179</v>
      </c>
      <c r="V15" t="s">
        <v>180</v>
      </c>
      <c r="W15" t="s">
        <v>180</v>
      </c>
      <c r="X15">
        <v>3</v>
      </c>
      <c r="Y15" t="s">
        <v>181</v>
      </c>
    </row>
    <row r="16" spans="2:27">
      <c r="B16" s="283"/>
      <c r="C16" s="284" t="s">
        <v>182</v>
      </c>
      <c r="D16" s="18" t="s">
        <v>160</v>
      </c>
      <c r="E16" s="7" t="s">
        <v>183</v>
      </c>
      <c r="F16" s="7" t="s">
        <v>184</v>
      </c>
      <c r="G16" s="19">
        <v>6550</v>
      </c>
      <c r="I16" s="7" t="s">
        <v>163</v>
      </c>
      <c r="J16" s="7" t="s">
        <v>136</v>
      </c>
      <c r="K16" s="14" t="str">
        <f t="shared" si="1"/>
        <v>00</v>
      </c>
      <c r="L16" s="15" t="str">
        <f t="shared" si="0"/>
        <v>S_パターン2_00</v>
      </c>
      <c r="M16" s="7" t="str">
        <f t="shared" si="2"/>
        <v>RAID5 + 0</v>
      </c>
      <c r="N16" s="7" t="str">
        <f t="shared" si="3"/>
        <v>(4Data + 1Parity) × 2</v>
      </c>
      <c r="O16" s="11">
        <f t="shared" si="4"/>
        <v>6550</v>
      </c>
      <c r="R16" t="s">
        <v>185</v>
      </c>
      <c r="V16" t="s">
        <v>186</v>
      </c>
      <c r="W16" t="s">
        <v>186</v>
      </c>
      <c r="X16">
        <v>4</v>
      </c>
      <c r="Y16" t="s">
        <v>187</v>
      </c>
    </row>
    <row r="17" spans="2:24">
      <c r="B17" s="283"/>
      <c r="C17" s="284"/>
      <c r="D17" s="18" t="s">
        <v>169</v>
      </c>
      <c r="E17" s="7" t="s">
        <v>183</v>
      </c>
      <c r="F17" s="7" t="s">
        <v>184</v>
      </c>
      <c r="G17" s="19">
        <v>6550</v>
      </c>
      <c r="I17" s="7" t="s">
        <v>163</v>
      </c>
      <c r="J17" s="7" t="s">
        <v>136</v>
      </c>
      <c r="K17" s="14" t="str">
        <f t="shared" si="1"/>
        <v>01</v>
      </c>
      <c r="L17" s="15" t="str">
        <f t="shared" si="0"/>
        <v>S_パターン2_01</v>
      </c>
      <c r="M17" s="7" t="str">
        <f t="shared" si="2"/>
        <v>RAID5 + 0</v>
      </c>
      <c r="N17" s="7" t="str">
        <f t="shared" si="3"/>
        <v>(4Data + 1Parity) × 2</v>
      </c>
      <c r="O17" s="11">
        <f t="shared" si="4"/>
        <v>6550</v>
      </c>
      <c r="R17" t="s">
        <v>188</v>
      </c>
      <c r="V17" t="s">
        <v>189</v>
      </c>
      <c r="W17" t="s">
        <v>189</v>
      </c>
      <c r="X17">
        <v>5</v>
      </c>
    </row>
    <row r="18" spans="2:24">
      <c r="B18" s="283"/>
      <c r="C18" s="284"/>
      <c r="D18" s="18" t="s">
        <v>176</v>
      </c>
      <c r="E18" s="7" t="s">
        <v>177</v>
      </c>
      <c r="F18" s="7" t="s">
        <v>178</v>
      </c>
      <c r="G18" s="19">
        <v>800</v>
      </c>
      <c r="I18" s="7" t="s">
        <v>163</v>
      </c>
      <c r="J18" s="7" t="s">
        <v>136</v>
      </c>
      <c r="K18" s="14" t="str">
        <f t="shared" si="1"/>
        <v>02</v>
      </c>
      <c r="L18" s="15" t="str">
        <f t="shared" si="0"/>
        <v>S_パターン2_02</v>
      </c>
      <c r="M18" s="7" t="str">
        <f t="shared" si="2"/>
        <v>RAID1</v>
      </c>
      <c r="N18" s="7" t="str">
        <f t="shared" si="3"/>
        <v>1Data + 1Mirror</v>
      </c>
      <c r="O18" s="11">
        <f t="shared" si="4"/>
        <v>800</v>
      </c>
      <c r="R18" t="s">
        <v>190</v>
      </c>
      <c r="W18" t="s">
        <v>191</v>
      </c>
      <c r="X18">
        <v>6</v>
      </c>
    </row>
    <row r="19" spans="2:24">
      <c r="B19" s="283"/>
      <c r="C19" s="284" t="s">
        <v>137</v>
      </c>
      <c r="D19" s="18" t="s">
        <v>160</v>
      </c>
      <c r="E19" s="7" t="s">
        <v>161</v>
      </c>
      <c r="F19" s="7" t="s">
        <v>170</v>
      </c>
      <c r="G19" s="19">
        <v>4050</v>
      </c>
      <c r="I19" s="7" t="s">
        <v>163</v>
      </c>
      <c r="J19" s="7" t="s">
        <v>192</v>
      </c>
      <c r="K19" s="14" t="str">
        <f t="shared" si="1"/>
        <v>00</v>
      </c>
      <c r="L19" s="15" t="str">
        <f t="shared" si="0"/>
        <v>S_パターン3_00</v>
      </c>
      <c r="M19" s="7" t="str">
        <f t="shared" si="2"/>
        <v>RAID1 + 0</v>
      </c>
      <c r="N19" s="7" t="str">
        <f t="shared" si="3"/>
        <v>5Data + 5Mirror</v>
      </c>
      <c r="O19" s="11">
        <f t="shared" si="4"/>
        <v>4050</v>
      </c>
      <c r="R19" t="s">
        <v>193</v>
      </c>
      <c r="W19" t="s">
        <v>194</v>
      </c>
      <c r="X19">
        <v>7</v>
      </c>
    </row>
    <row r="20" spans="2:24">
      <c r="B20" s="283"/>
      <c r="C20" s="284"/>
      <c r="D20" s="18" t="s">
        <v>169</v>
      </c>
      <c r="E20" s="7" t="s">
        <v>195</v>
      </c>
      <c r="F20" s="7" t="s">
        <v>196</v>
      </c>
      <c r="G20" s="19">
        <v>4050</v>
      </c>
      <c r="I20" s="7" t="s">
        <v>163</v>
      </c>
      <c r="J20" s="7" t="s">
        <v>192</v>
      </c>
      <c r="K20" s="14" t="str">
        <f t="shared" si="1"/>
        <v>01</v>
      </c>
      <c r="L20" s="15" t="str">
        <f t="shared" si="0"/>
        <v>S_パターン3_01</v>
      </c>
      <c r="M20" s="7" t="str">
        <f t="shared" si="2"/>
        <v>RAID5</v>
      </c>
      <c r="N20" s="7" t="str">
        <f t="shared" si="3"/>
        <v>5Data + 1Parity</v>
      </c>
      <c r="O20" s="11">
        <f t="shared" si="4"/>
        <v>4050</v>
      </c>
      <c r="R20" t="s">
        <v>197</v>
      </c>
      <c r="W20" t="s">
        <v>198</v>
      </c>
      <c r="X20">
        <v>8</v>
      </c>
    </row>
    <row r="21" spans="2:24">
      <c r="B21" s="283"/>
      <c r="C21" s="284"/>
      <c r="D21" s="18" t="s">
        <v>176</v>
      </c>
      <c r="E21" s="7" t="s">
        <v>195</v>
      </c>
      <c r="F21" s="7" t="s">
        <v>196</v>
      </c>
      <c r="G21" s="19">
        <v>4050</v>
      </c>
      <c r="I21" s="7" t="s">
        <v>163</v>
      </c>
      <c r="J21" s="7" t="s">
        <v>192</v>
      </c>
      <c r="K21" s="14" t="str">
        <f t="shared" si="1"/>
        <v>02</v>
      </c>
      <c r="L21" s="15" t="str">
        <f t="shared" si="0"/>
        <v>S_パターン3_02</v>
      </c>
      <c r="M21" s="7" t="str">
        <f t="shared" si="2"/>
        <v>RAID5</v>
      </c>
      <c r="N21" s="7" t="str">
        <f t="shared" si="3"/>
        <v>5Data + 1Parity</v>
      </c>
      <c r="O21" s="11">
        <f t="shared" si="4"/>
        <v>4050</v>
      </c>
      <c r="R21" t="s">
        <v>199</v>
      </c>
      <c r="W21" t="s">
        <v>200</v>
      </c>
      <c r="X21">
        <v>9</v>
      </c>
    </row>
    <row r="22" spans="2:24">
      <c r="B22" s="280" t="s">
        <v>135</v>
      </c>
      <c r="C22" s="284" t="s">
        <v>159</v>
      </c>
      <c r="D22" s="18" t="s">
        <v>160</v>
      </c>
      <c r="E22" s="7" t="s">
        <v>161</v>
      </c>
      <c r="F22" s="7" t="s">
        <v>162</v>
      </c>
      <c r="G22" s="19">
        <v>4050</v>
      </c>
      <c r="I22" s="7" t="s">
        <v>201</v>
      </c>
      <c r="J22" s="7" t="s">
        <v>134</v>
      </c>
      <c r="K22" s="14" t="str">
        <f t="shared" si="1"/>
        <v>00</v>
      </c>
      <c r="L22" s="15" t="str">
        <f t="shared" si="0"/>
        <v>L_パターン1_00</v>
      </c>
      <c r="M22" s="7" t="str">
        <f t="shared" si="2"/>
        <v>RAID1 + 0</v>
      </c>
      <c r="N22" s="7" t="str">
        <f>F22</f>
        <v>5Data + 5Mirror</v>
      </c>
      <c r="O22" s="11">
        <f t="shared" si="4"/>
        <v>4050</v>
      </c>
      <c r="R22" t="s">
        <v>202</v>
      </c>
      <c r="W22" t="s">
        <v>203</v>
      </c>
      <c r="X22">
        <v>10</v>
      </c>
    </row>
    <row r="23" spans="2:24">
      <c r="B23" s="281"/>
      <c r="C23" s="284"/>
      <c r="D23" s="18" t="s">
        <v>169</v>
      </c>
      <c r="E23" s="7" t="s">
        <v>161</v>
      </c>
      <c r="F23" s="7" t="s">
        <v>170</v>
      </c>
      <c r="G23" s="19">
        <v>4050</v>
      </c>
      <c r="I23" s="7" t="s">
        <v>201</v>
      </c>
      <c r="J23" s="7" t="s">
        <v>134</v>
      </c>
      <c r="K23" s="14" t="str">
        <f t="shared" si="1"/>
        <v>01</v>
      </c>
      <c r="L23" s="15" t="str">
        <f t="shared" si="0"/>
        <v>L_パターン1_01</v>
      </c>
      <c r="M23" s="7" t="str">
        <f t="shared" si="2"/>
        <v>RAID1 + 0</v>
      </c>
      <c r="N23" s="7" t="str">
        <f t="shared" si="3"/>
        <v>5Data + 5Mirror</v>
      </c>
      <c r="O23" s="11">
        <f t="shared" si="4"/>
        <v>4050</v>
      </c>
      <c r="R23" t="s">
        <v>204</v>
      </c>
      <c r="W23" t="s">
        <v>205</v>
      </c>
      <c r="X23">
        <v>11</v>
      </c>
    </row>
    <row r="24" spans="2:24">
      <c r="B24" s="281"/>
      <c r="C24" s="284"/>
      <c r="D24" s="18" t="s">
        <v>176</v>
      </c>
      <c r="E24" s="7" t="s">
        <v>161</v>
      </c>
      <c r="F24" s="7" t="s">
        <v>170</v>
      </c>
      <c r="G24" s="19">
        <v>4050</v>
      </c>
      <c r="I24" s="7" t="s">
        <v>201</v>
      </c>
      <c r="J24" s="7" t="s">
        <v>134</v>
      </c>
      <c r="K24" s="14" t="str">
        <f t="shared" si="1"/>
        <v>02</v>
      </c>
      <c r="L24" s="15" t="str">
        <f t="shared" si="0"/>
        <v>L_パターン1_02</v>
      </c>
      <c r="M24" s="7" t="str">
        <f t="shared" si="2"/>
        <v>RAID1 + 0</v>
      </c>
      <c r="N24" s="7" t="str">
        <f t="shared" si="3"/>
        <v>5Data + 5Mirror</v>
      </c>
      <c r="O24" s="11">
        <f t="shared" si="4"/>
        <v>4050</v>
      </c>
      <c r="R24" t="s">
        <v>206</v>
      </c>
    </row>
    <row r="25" spans="2:24">
      <c r="B25" s="281"/>
      <c r="C25" s="284"/>
      <c r="D25" s="18" t="s">
        <v>207</v>
      </c>
      <c r="E25" s="7" t="s">
        <v>161</v>
      </c>
      <c r="F25" s="7" t="s">
        <v>170</v>
      </c>
      <c r="G25" s="19">
        <v>4050</v>
      </c>
      <c r="I25" s="7" t="s">
        <v>201</v>
      </c>
      <c r="J25" s="7" t="s">
        <v>134</v>
      </c>
      <c r="K25" s="14" t="str">
        <f t="shared" si="1"/>
        <v>03</v>
      </c>
      <c r="L25" s="15" t="str">
        <f t="shared" si="0"/>
        <v>L_パターン1_03</v>
      </c>
      <c r="M25" s="7" t="str">
        <f t="shared" si="2"/>
        <v>RAID1 + 0</v>
      </c>
      <c r="N25" s="7" t="str">
        <f t="shared" si="3"/>
        <v>5Data + 5Mirror</v>
      </c>
      <c r="O25" s="11">
        <f t="shared" si="4"/>
        <v>4050</v>
      </c>
      <c r="R25" t="s">
        <v>208</v>
      </c>
    </row>
    <row r="26" spans="2:24">
      <c r="B26" s="281"/>
      <c r="C26" s="284"/>
      <c r="D26" s="18" t="s">
        <v>209</v>
      </c>
      <c r="E26" s="7" t="s">
        <v>161</v>
      </c>
      <c r="F26" s="7" t="s">
        <v>170</v>
      </c>
      <c r="G26" s="19">
        <v>4050</v>
      </c>
      <c r="I26" s="7" t="s">
        <v>201</v>
      </c>
      <c r="J26" s="7" t="s">
        <v>134</v>
      </c>
      <c r="K26" s="14" t="str">
        <f t="shared" si="1"/>
        <v>04</v>
      </c>
      <c r="L26" s="15" t="str">
        <f t="shared" si="0"/>
        <v>L_パターン1_04</v>
      </c>
      <c r="M26" s="7" t="str">
        <f t="shared" si="2"/>
        <v>RAID1 + 0</v>
      </c>
      <c r="N26" s="7" t="str">
        <f t="shared" si="3"/>
        <v>5Data + 5Mirror</v>
      </c>
      <c r="O26" s="11">
        <f t="shared" si="4"/>
        <v>4050</v>
      </c>
      <c r="R26" t="s">
        <v>210</v>
      </c>
    </row>
    <row r="27" spans="2:24">
      <c r="B27" s="281"/>
      <c r="C27" s="284"/>
      <c r="D27" s="18" t="s">
        <v>211</v>
      </c>
      <c r="E27" s="7" t="s">
        <v>161</v>
      </c>
      <c r="F27" s="7" t="s">
        <v>170</v>
      </c>
      <c r="G27" s="19">
        <v>4050</v>
      </c>
      <c r="I27" s="7" t="s">
        <v>201</v>
      </c>
      <c r="J27" s="7" t="s">
        <v>134</v>
      </c>
      <c r="K27" s="14" t="str">
        <f t="shared" si="1"/>
        <v>05</v>
      </c>
      <c r="L27" s="15" t="str">
        <f t="shared" si="0"/>
        <v>L_パターン1_05</v>
      </c>
      <c r="M27" s="7" t="str">
        <f t="shared" si="2"/>
        <v>RAID1 + 0</v>
      </c>
      <c r="N27" s="7" t="str">
        <f t="shared" si="3"/>
        <v>5Data + 5Mirror</v>
      </c>
      <c r="O27" s="11">
        <f t="shared" si="4"/>
        <v>4050</v>
      </c>
      <c r="R27" t="s">
        <v>212</v>
      </c>
    </row>
    <row r="28" spans="2:24">
      <c r="B28" s="281"/>
      <c r="C28" s="284"/>
      <c r="D28" s="18" t="s">
        <v>213</v>
      </c>
      <c r="E28" s="7" t="s">
        <v>161</v>
      </c>
      <c r="F28" s="7" t="s">
        <v>170</v>
      </c>
      <c r="G28" s="19">
        <v>4050</v>
      </c>
      <c r="I28" s="7" t="s">
        <v>201</v>
      </c>
      <c r="J28" s="7" t="s">
        <v>134</v>
      </c>
      <c r="K28" s="14" t="str">
        <f t="shared" si="1"/>
        <v>06</v>
      </c>
      <c r="L28" s="15" t="str">
        <f t="shared" si="0"/>
        <v>L_パターン1_06</v>
      </c>
      <c r="M28" s="7" t="str">
        <f t="shared" si="2"/>
        <v>RAID1 + 0</v>
      </c>
      <c r="N28" s="7" t="str">
        <f t="shared" si="3"/>
        <v>5Data + 5Mirror</v>
      </c>
      <c r="O28" s="11">
        <f t="shared" si="4"/>
        <v>4050</v>
      </c>
      <c r="R28" t="s">
        <v>214</v>
      </c>
    </row>
    <row r="29" spans="2:24">
      <c r="B29" s="281"/>
      <c r="C29" s="284"/>
      <c r="D29" s="18" t="s">
        <v>215</v>
      </c>
      <c r="E29" s="7" t="s">
        <v>161</v>
      </c>
      <c r="F29" s="7" t="s">
        <v>170</v>
      </c>
      <c r="G29" s="19">
        <v>4050</v>
      </c>
      <c r="I29" s="7" t="s">
        <v>201</v>
      </c>
      <c r="J29" s="7" t="s">
        <v>134</v>
      </c>
      <c r="K29" s="14" t="str">
        <f t="shared" si="1"/>
        <v>07</v>
      </c>
      <c r="L29" s="15" t="str">
        <f t="shared" si="0"/>
        <v>L_パターン1_07</v>
      </c>
      <c r="M29" s="7" t="str">
        <f t="shared" si="2"/>
        <v>RAID1 + 0</v>
      </c>
      <c r="N29" s="7" t="str">
        <f t="shared" si="3"/>
        <v>5Data + 5Mirror</v>
      </c>
      <c r="O29" s="11">
        <f t="shared" si="4"/>
        <v>4050</v>
      </c>
      <c r="R29" t="s">
        <v>216</v>
      </c>
    </row>
    <row r="30" spans="2:24">
      <c r="B30" s="281"/>
      <c r="C30" s="284"/>
      <c r="D30" s="18" t="s">
        <v>217</v>
      </c>
      <c r="E30" s="7" t="s">
        <v>161</v>
      </c>
      <c r="F30" s="7" t="s">
        <v>170</v>
      </c>
      <c r="G30" s="19">
        <v>4050</v>
      </c>
      <c r="I30" s="7" t="s">
        <v>201</v>
      </c>
      <c r="J30" s="7" t="s">
        <v>134</v>
      </c>
      <c r="K30" s="14" t="str">
        <f t="shared" si="1"/>
        <v>08</v>
      </c>
      <c r="L30" s="15" t="str">
        <f t="shared" si="0"/>
        <v>L_パターン1_08</v>
      </c>
      <c r="M30" s="7" t="str">
        <f t="shared" si="2"/>
        <v>RAID1 + 0</v>
      </c>
      <c r="N30" s="7" t="str">
        <f t="shared" si="3"/>
        <v>5Data + 5Mirror</v>
      </c>
      <c r="O30" s="11">
        <f t="shared" si="4"/>
        <v>4050</v>
      </c>
      <c r="R30" t="s">
        <v>218</v>
      </c>
    </row>
    <row r="31" spans="2:24">
      <c r="B31" s="281"/>
      <c r="C31" s="284"/>
      <c r="D31" s="18" t="s">
        <v>219</v>
      </c>
      <c r="E31" s="7" t="s">
        <v>177</v>
      </c>
      <c r="F31" s="7" t="s">
        <v>178</v>
      </c>
      <c r="G31" s="19">
        <v>800</v>
      </c>
      <c r="I31" s="7" t="s">
        <v>201</v>
      </c>
      <c r="J31" s="7" t="s">
        <v>134</v>
      </c>
      <c r="K31" s="14" t="str">
        <f t="shared" si="1"/>
        <v>09</v>
      </c>
      <c r="L31" s="15" t="str">
        <f t="shared" si="0"/>
        <v>L_パターン1_09</v>
      </c>
      <c r="M31" s="7" t="str">
        <f t="shared" si="2"/>
        <v>RAID1</v>
      </c>
      <c r="N31" s="7" t="str">
        <f t="shared" si="3"/>
        <v>1Data + 1Mirror</v>
      </c>
      <c r="O31" s="11">
        <f t="shared" si="4"/>
        <v>800</v>
      </c>
      <c r="R31" t="s">
        <v>220</v>
      </c>
    </row>
    <row r="32" spans="2:24">
      <c r="B32" s="281"/>
      <c r="C32" s="284" t="s">
        <v>182</v>
      </c>
      <c r="D32" s="18" t="s">
        <v>160</v>
      </c>
      <c r="E32" s="7" t="s">
        <v>183</v>
      </c>
      <c r="F32" s="7" t="s">
        <v>221</v>
      </c>
      <c r="G32" s="19">
        <v>6550</v>
      </c>
      <c r="I32" s="7" t="s">
        <v>201</v>
      </c>
      <c r="J32" s="7" t="s">
        <v>136</v>
      </c>
      <c r="K32" s="14" t="str">
        <f t="shared" si="1"/>
        <v>00</v>
      </c>
      <c r="L32" s="15" t="str">
        <f t="shared" si="0"/>
        <v>L_パターン2_00</v>
      </c>
      <c r="M32" s="7" t="str">
        <f t="shared" si="2"/>
        <v>RAID5 + 0</v>
      </c>
      <c r="N32" s="7" t="str">
        <f t="shared" si="3"/>
        <v>(4Data +1Parity) × 2</v>
      </c>
      <c r="O32" s="11">
        <f t="shared" si="4"/>
        <v>6550</v>
      </c>
      <c r="R32" t="s">
        <v>222</v>
      </c>
    </row>
    <row r="33" spans="2:18">
      <c r="B33" s="281"/>
      <c r="C33" s="284"/>
      <c r="D33" s="18" t="s">
        <v>169</v>
      </c>
      <c r="E33" s="7" t="s">
        <v>183</v>
      </c>
      <c r="F33" s="7" t="s">
        <v>221</v>
      </c>
      <c r="G33" s="19">
        <v>6550</v>
      </c>
      <c r="I33" s="7" t="s">
        <v>201</v>
      </c>
      <c r="J33" s="7" t="s">
        <v>136</v>
      </c>
      <c r="K33" s="14" t="str">
        <f t="shared" si="1"/>
        <v>01</v>
      </c>
      <c r="L33" s="15" t="str">
        <f t="shared" si="0"/>
        <v>L_パターン2_01</v>
      </c>
      <c r="M33" s="7" t="str">
        <f t="shared" si="2"/>
        <v>RAID5 + 0</v>
      </c>
      <c r="N33" s="7" t="str">
        <f t="shared" si="3"/>
        <v>(4Data +1Parity) × 2</v>
      </c>
      <c r="O33" s="11">
        <f t="shared" si="4"/>
        <v>6550</v>
      </c>
      <c r="R33" t="s">
        <v>223</v>
      </c>
    </row>
    <row r="34" spans="2:18">
      <c r="B34" s="281"/>
      <c r="C34" s="284"/>
      <c r="D34" s="18" t="s">
        <v>176</v>
      </c>
      <c r="E34" s="7" t="s">
        <v>183</v>
      </c>
      <c r="F34" s="7" t="s">
        <v>221</v>
      </c>
      <c r="G34" s="19">
        <v>6550</v>
      </c>
      <c r="I34" s="7" t="s">
        <v>201</v>
      </c>
      <c r="J34" s="7" t="s">
        <v>136</v>
      </c>
      <c r="K34" s="14" t="str">
        <f t="shared" si="1"/>
        <v>02</v>
      </c>
      <c r="L34" s="15" t="str">
        <f t="shared" si="0"/>
        <v>L_パターン2_02</v>
      </c>
      <c r="M34" s="7" t="str">
        <f t="shared" si="2"/>
        <v>RAID5 + 0</v>
      </c>
      <c r="N34" s="7" t="str">
        <f t="shared" si="3"/>
        <v>(4Data +1Parity) × 2</v>
      </c>
      <c r="O34" s="11">
        <f t="shared" si="4"/>
        <v>6550</v>
      </c>
      <c r="R34" t="s">
        <v>224</v>
      </c>
    </row>
    <row r="35" spans="2:18">
      <c r="B35" s="281"/>
      <c r="C35" s="284"/>
      <c r="D35" s="18" t="s">
        <v>207</v>
      </c>
      <c r="E35" s="7" t="s">
        <v>183</v>
      </c>
      <c r="F35" s="7" t="s">
        <v>221</v>
      </c>
      <c r="G35" s="19">
        <v>6550</v>
      </c>
      <c r="I35" s="7" t="s">
        <v>201</v>
      </c>
      <c r="J35" s="7" t="s">
        <v>136</v>
      </c>
      <c r="K35" s="14" t="str">
        <f t="shared" si="1"/>
        <v>03</v>
      </c>
      <c r="L35" s="15" t="str">
        <f t="shared" si="0"/>
        <v>L_パターン2_03</v>
      </c>
      <c r="M35" s="7" t="str">
        <f t="shared" si="2"/>
        <v>RAID5 + 0</v>
      </c>
      <c r="N35" s="7" t="str">
        <f t="shared" si="3"/>
        <v>(4Data +1Parity) × 2</v>
      </c>
      <c r="O35" s="11">
        <f t="shared" si="4"/>
        <v>6550</v>
      </c>
      <c r="R35" t="s">
        <v>225</v>
      </c>
    </row>
    <row r="36" spans="2:18">
      <c r="B36" s="281"/>
      <c r="C36" s="284"/>
      <c r="D36" s="18" t="s">
        <v>209</v>
      </c>
      <c r="E36" s="7" t="s">
        <v>183</v>
      </c>
      <c r="F36" s="7" t="s">
        <v>221</v>
      </c>
      <c r="G36" s="19">
        <v>6550</v>
      </c>
      <c r="I36" s="7" t="s">
        <v>201</v>
      </c>
      <c r="J36" s="7" t="s">
        <v>136</v>
      </c>
      <c r="K36" s="14" t="str">
        <f t="shared" si="1"/>
        <v>04</v>
      </c>
      <c r="L36" s="15" t="str">
        <f t="shared" si="0"/>
        <v>L_パターン2_04</v>
      </c>
      <c r="M36" s="7" t="str">
        <f t="shared" si="2"/>
        <v>RAID5 + 0</v>
      </c>
      <c r="N36" s="7" t="str">
        <f t="shared" si="3"/>
        <v>(4Data +1Parity) × 2</v>
      </c>
      <c r="O36" s="11">
        <f t="shared" si="4"/>
        <v>6550</v>
      </c>
      <c r="R36" t="s">
        <v>226</v>
      </c>
    </row>
    <row r="37" spans="2:18">
      <c r="B37" s="281"/>
      <c r="C37" s="284"/>
      <c r="D37" s="18" t="s">
        <v>211</v>
      </c>
      <c r="E37" s="7" t="s">
        <v>183</v>
      </c>
      <c r="F37" s="7" t="s">
        <v>221</v>
      </c>
      <c r="G37" s="19">
        <v>6550</v>
      </c>
      <c r="I37" s="7" t="s">
        <v>201</v>
      </c>
      <c r="J37" s="7" t="s">
        <v>136</v>
      </c>
      <c r="K37" s="14" t="str">
        <f t="shared" si="1"/>
        <v>05</v>
      </c>
      <c r="L37" s="15" t="str">
        <f t="shared" si="0"/>
        <v>L_パターン2_05</v>
      </c>
      <c r="M37" s="7" t="str">
        <f t="shared" si="2"/>
        <v>RAID5 + 0</v>
      </c>
      <c r="N37" s="7" t="str">
        <f t="shared" si="3"/>
        <v>(4Data +1Parity) × 2</v>
      </c>
      <c r="O37" s="11">
        <f t="shared" si="4"/>
        <v>6550</v>
      </c>
      <c r="R37" t="s">
        <v>227</v>
      </c>
    </row>
    <row r="38" spans="2:18">
      <c r="B38" s="281"/>
      <c r="C38" s="284"/>
      <c r="D38" s="18" t="s">
        <v>213</v>
      </c>
      <c r="E38" s="7" t="s">
        <v>183</v>
      </c>
      <c r="F38" s="7" t="s">
        <v>221</v>
      </c>
      <c r="G38" s="19">
        <v>6550</v>
      </c>
      <c r="I38" s="7" t="s">
        <v>201</v>
      </c>
      <c r="J38" s="7" t="s">
        <v>136</v>
      </c>
      <c r="K38" s="14" t="str">
        <f t="shared" si="1"/>
        <v>06</v>
      </c>
      <c r="L38" s="15" t="str">
        <f t="shared" si="0"/>
        <v>L_パターン2_06</v>
      </c>
      <c r="M38" s="7" t="str">
        <f t="shared" si="2"/>
        <v>RAID5 + 0</v>
      </c>
      <c r="N38" s="7" t="str">
        <f t="shared" si="3"/>
        <v>(4Data +1Parity) × 2</v>
      </c>
      <c r="O38" s="11">
        <f t="shared" si="4"/>
        <v>6550</v>
      </c>
      <c r="R38" t="s">
        <v>228</v>
      </c>
    </row>
    <row r="39" spans="2:18">
      <c r="B39" s="281"/>
      <c r="C39" s="284"/>
      <c r="D39" s="18" t="s">
        <v>215</v>
      </c>
      <c r="E39" s="7" t="s">
        <v>183</v>
      </c>
      <c r="F39" s="7" t="s">
        <v>221</v>
      </c>
      <c r="G39" s="19">
        <v>6550</v>
      </c>
      <c r="I39" s="7" t="s">
        <v>201</v>
      </c>
      <c r="J39" s="7" t="s">
        <v>136</v>
      </c>
      <c r="K39" s="14" t="str">
        <f t="shared" si="1"/>
        <v>07</v>
      </c>
      <c r="L39" s="15" t="str">
        <f t="shared" si="0"/>
        <v>L_パターン2_07</v>
      </c>
      <c r="M39" s="7" t="str">
        <f t="shared" si="2"/>
        <v>RAID5 + 0</v>
      </c>
      <c r="N39" s="7" t="str">
        <f t="shared" si="3"/>
        <v>(4Data +1Parity) × 2</v>
      </c>
      <c r="O39" s="11">
        <f t="shared" si="4"/>
        <v>6550</v>
      </c>
      <c r="R39" t="s">
        <v>229</v>
      </c>
    </row>
    <row r="40" spans="2:18">
      <c r="B40" s="281"/>
      <c r="C40" s="284"/>
      <c r="D40" s="18" t="s">
        <v>217</v>
      </c>
      <c r="E40" s="7" t="s">
        <v>183</v>
      </c>
      <c r="F40" s="7" t="s">
        <v>221</v>
      </c>
      <c r="G40" s="19">
        <v>6550</v>
      </c>
      <c r="I40" s="7" t="s">
        <v>201</v>
      </c>
      <c r="J40" s="7" t="s">
        <v>136</v>
      </c>
      <c r="K40" s="14" t="str">
        <f t="shared" si="1"/>
        <v>08</v>
      </c>
      <c r="L40" s="15" t="str">
        <f t="shared" si="0"/>
        <v>L_パターン2_08</v>
      </c>
      <c r="M40" s="7" t="str">
        <f t="shared" si="2"/>
        <v>RAID5 + 0</v>
      </c>
      <c r="N40" s="7" t="str">
        <f t="shared" si="3"/>
        <v>(4Data +1Parity) × 2</v>
      </c>
      <c r="O40" s="11">
        <f t="shared" si="4"/>
        <v>6550</v>
      </c>
      <c r="R40" t="s">
        <v>230</v>
      </c>
    </row>
    <row r="41" spans="2:18">
      <c r="B41" s="281"/>
      <c r="C41" s="284"/>
      <c r="D41" s="18" t="s">
        <v>219</v>
      </c>
      <c r="E41" s="7" t="s">
        <v>177</v>
      </c>
      <c r="F41" s="7" t="s">
        <v>178</v>
      </c>
      <c r="G41" s="19">
        <v>800</v>
      </c>
      <c r="I41" s="7" t="s">
        <v>201</v>
      </c>
      <c r="J41" s="7" t="s">
        <v>136</v>
      </c>
      <c r="K41" s="14" t="str">
        <f t="shared" si="1"/>
        <v>09</v>
      </c>
      <c r="L41" s="15" t="str">
        <f t="shared" si="0"/>
        <v>L_パターン2_09</v>
      </c>
      <c r="M41" s="7" t="str">
        <f t="shared" si="2"/>
        <v>RAID1</v>
      </c>
      <c r="N41" s="7" t="str">
        <f t="shared" si="3"/>
        <v>1Data + 1Mirror</v>
      </c>
      <c r="O41" s="11">
        <f t="shared" si="4"/>
        <v>800</v>
      </c>
      <c r="R41" t="s">
        <v>231</v>
      </c>
    </row>
    <row r="42" spans="2:18">
      <c r="B42" s="281"/>
      <c r="C42" s="277" t="s">
        <v>137</v>
      </c>
      <c r="D42" s="18" t="s">
        <v>160</v>
      </c>
      <c r="E42" s="7" t="s">
        <v>161</v>
      </c>
      <c r="F42" s="7" t="s">
        <v>170</v>
      </c>
      <c r="G42" s="19">
        <v>4050</v>
      </c>
      <c r="I42" s="7" t="s">
        <v>201</v>
      </c>
      <c r="J42" s="7" t="s">
        <v>192</v>
      </c>
      <c r="K42" s="14" t="str">
        <f t="shared" si="1"/>
        <v>00</v>
      </c>
      <c r="L42" s="15" t="str">
        <f t="shared" si="0"/>
        <v>L_パターン3_00</v>
      </c>
      <c r="M42" s="7" t="str">
        <f t="shared" si="2"/>
        <v>RAID1 + 0</v>
      </c>
      <c r="N42" s="7" t="str">
        <f t="shared" si="3"/>
        <v>5Data + 5Mirror</v>
      </c>
      <c r="O42" s="11">
        <f t="shared" si="4"/>
        <v>4050</v>
      </c>
      <c r="R42" t="s">
        <v>232</v>
      </c>
    </row>
    <row r="43" spans="2:18">
      <c r="B43" s="281"/>
      <c r="C43" s="278"/>
      <c r="D43" s="18" t="s">
        <v>169</v>
      </c>
      <c r="E43" s="7" t="s">
        <v>161</v>
      </c>
      <c r="F43" s="7" t="s">
        <v>170</v>
      </c>
      <c r="G43" s="19">
        <v>4050</v>
      </c>
      <c r="I43" s="7" t="s">
        <v>201</v>
      </c>
      <c r="J43" s="7" t="s">
        <v>192</v>
      </c>
      <c r="K43" s="14" t="str">
        <f t="shared" si="1"/>
        <v>01</v>
      </c>
      <c r="L43" s="15" t="str">
        <f t="shared" si="0"/>
        <v>L_パターン3_01</v>
      </c>
      <c r="M43" s="7" t="str">
        <f t="shared" si="2"/>
        <v>RAID1 + 0</v>
      </c>
      <c r="N43" s="7" t="str">
        <f t="shared" si="3"/>
        <v>5Data + 5Mirror</v>
      </c>
      <c r="O43" s="11">
        <f t="shared" si="4"/>
        <v>4050</v>
      </c>
      <c r="R43" t="s">
        <v>233</v>
      </c>
    </row>
    <row r="44" spans="2:18">
      <c r="B44" s="281"/>
      <c r="C44" s="278"/>
      <c r="D44" s="18" t="s">
        <v>176</v>
      </c>
      <c r="E44" s="7" t="s">
        <v>161</v>
      </c>
      <c r="F44" s="7" t="s">
        <v>170</v>
      </c>
      <c r="G44" s="19">
        <v>4050</v>
      </c>
      <c r="I44" s="7" t="s">
        <v>201</v>
      </c>
      <c r="J44" s="7" t="s">
        <v>192</v>
      </c>
      <c r="K44" s="14" t="str">
        <f t="shared" si="1"/>
        <v>02</v>
      </c>
      <c r="L44" s="15" t="str">
        <f t="shared" si="0"/>
        <v>L_パターン3_02</v>
      </c>
      <c r="M44" s="7" t="str">
        <f t="shared" si="2"/>
        <v>RAID1 + 0</v>
      </c>
      <c r="N44" s="7" t="str">
        <f t="shared" si="3"/>
        <v>5Data + 5Mirror</v>
      </c>
      <c r="O44" s="11">
        <f t="shared" si="4"/>
        <v>4050</v>
      </c>
      <c r="R44" t="s">
        <v>234</v>
      </c>
    </row>
    <row r="45" spans="2:18">
      <c r="B45" s="281"/>
      <c r="C45" s="278"/>
      <c r="D45" s="18" t="s">
        <v>207</v>
      </c>
      <c r="E45" s="7" t="s">
        <v>161</v>
      </c>
      <c r="F45" s="7" t="s">
        <v>170</v>
      </c>
      <c r="G45" s="19">
        <v>4050</v>
      </c>
      <c r="I45" s="7" t="s">
        <v>201</v>
      </c>
      <c r="J45" s="7" t="s">
        <v>192</v>
      </c>
      <c r="K45" s="14" t="str">
        <f t="shared" si="1"/>
        <v>03</v>
      </c>
      <c r="L45" s="15" t="str">
        <f t="shared" si="0"/>
        <v>L_パターン3_03</v>
      </c>
      <c r="M45" s="7" t="str">
        <f t="shared" si="2"/>
        <v>RAID1 + 0</v>
      </c>
      <c r="N45" s="7" t="str">
        <f t="shared" si="3"/>
        <v>5Data + 5Mirror</v>
      </c>
      <c r="O45" s="11">
        <f t="shared" si="4"/>
        <v>4050</v>
      </c>
      <c r="R45" t="s">
        <v>235</v>
      </c>
    </row>
    <row r="46" spans="2:18">
      <c r="B46" s="281"/>
      <c r="C46" s="278"/>
      <c r="D46" s="18" t="s">
        <v>209</v>
      </c>
      <c r="E46" s="7" t="s">
        <v>195</v>
      </c>
      <c r="F46" s="7" t="s">
        <v>196</v>
      </c>
      <c r="G46" s="19">
        <v>4050</v>
      </c>
      <c r="I46" s="7" t="s">
        <v>201</v>
      </c>
      <c r="J46" s="7" t="s">
        <v>192</v>
      </c>
      <c r="K46" s="14" t="str">
        <f t="shared" si="1"/>
        <v>04</v>
      </c>
      <c r="L46" s="15" t="str">
        <f t="shared" si="0"/>
        <v>L_パターン3_04</v>
      </c>
      <c r="M46" s="7" t="str">
        <f t="shared" si="2"/>
        <v>RAID5</v>
      </c>
      <c r="N46" s="7" t="str">
        <f t="shared" si="3"/>
        <v>5Data + 1Parity</v>
      </c>
      <c r="O46" s="11">
        <f t="shared" si="4"/>
        <v>4050</v>
      </c>
      <c r="R46" t="s">
        <v>236</v>
      </c>
    </row>
    <row r="47" spans="2:18">
      <c r="B47" s="281"/>
      <c r="C47" s="278"/>
      <c r="D47" s="18" t="s">
        <v>211</v>
      </c>
      <c r="E47" s="7" t="s">
        <v>195</v>
      </c>
      <c r="F47" s="7" t="s">
        <v>196</v>
      </c>
      <c r="G47" s="19">
        <v>4050</v>
      </c>
      <c r="I47" s="7" t="s">
        <v>201</v>
      </c>
      <c r="J47" s="7" t="s">
        <v>192</v>
      </c>
      <c r="K47" s="14" t="str">
        <f t="shared" si="1"/>
        <v>05</v>
      </c>
      <c r="L47" s="15" t="str">
        <f t="shared" si="0"/>
        <v>L_パターン3_05</v>
      </c>
      <c r="M47" s="7" t="str">
        <f t="shared" si="2"/>
        <v>RAID5</v>
      </c>
      <c r="N47" s="7" t="str">
        <f t="shared" si="3"/>
        <v>5Data + 1Parity</v>
      </c>
      <c r="O47" s="11">
        <f t="shared" si="4"/>
        <v>4050</v>
      </c>
      <c r="R47" t="s">
        <v>237</v>
      </c>
    </row>
    <row r="48" spans="2:18">
      <c r="B48" s="281"/>
      <c r="C48" s="278"/>
      <c r="D48" s="18" t="s">
        <v>213</v>
      </c>
      <c r="E48" s="7" t="s">
        <v>195</v>
      </c>
      <c r="F48" s="7" t="s">
        <v>196</v>
      </c>
      <c r="G48" s="19">
        <v>4050</v>
      </c>
      <c r="I48" s="7" t="s">
        <v>201</v>
      </c>
      <c r="J48" s="7" t="s">
        <v>192</v>
      </c>
      <c r="K48" s="14" t="str">
        <f t="shared" si="1"/>
        <v>06</v>
      </c>
      <c r="L48" s="15" t="str">
        <f t="shared" si="0"/>
        <v>L_パターン3_06</v>
      </c>
      <c r="M48" s="7" t="str">
        <f t="shared" si="2"/>
        <v>RAID5</v>
      </c>
      <c r="N48" s="7" t="str">
        <f t="shared" si="3"/>
        <v>5Data + 1Parity</v>
      </c>
      <c r="O48" s="11">
        <f t="shared" si="4"/>
        <v>4050</v>
      </c>
      <c r="R48" t="s">
        <v>238</v>
      </c>
    </row>
    <row r="49" spans="2:18">
      <c r="B49" s="281"/>
      <c r="C49" s="278"/>
      <c r="D49" s="18" t="s">
        <v>215</v>
      </c>
      <c r="E49" s="7" t="s">
        <v>195</v>
      </c>
      <c r="F49" s="7" t="s">
        <v>196</v>
      </c>
      <c r="G49" s="19">
        <v>4050</v>
      </c>
      <c r="I49" s="7" t="s">
        <v>201</v>
      </c>
      <c r="J49" s="7" t="s">
        <v>192</v>
      </c>
      <c r="K49" s="14" t="str">
        <f t="shared" si="1"/>
        <v>07</v>
      </c>
      <c r="L49" s="15" t="str">
        <f t="shared" si="0"/>
        <v>L_パターン3_07</v>
      </c>
      <c r="M49" s="7" t="str">
        <f t="shared" si="2"/>
        <v>RAID5</v>
      </c>
      <c r="N49" s="7" t="str">
        <f t="shared" si="3"/>
        <v>5Data + 1Parity</v>
      </c>
      <c r="O49" s="11">
        <f t="shared" si="4"/>
        <v>4050</v>
      </c>
      <c r="R49" t="s">
        <v>239</v>
      </c>
    </row>
    <row r="50" spans="2:18">
      <c r="B50" s="281"/>
      <c r="C50" s="278"/>
      <c r="D50" s="18" t="s">
        <v>217</v>
      </c>
      <c r="E50" s="7" t="s">
        <v>195</v>
      </c>
      <c r="F50" s="7" t="s">
        <v>196</v>
      </c>
      <c r="G50" s="19">
        <v>4050</v>
      </c>
      <c r="I50" s="7" t="s">
        <v>201</v>
      </c>
      <c r="J50" s="7" t="s">
        <v>192</v>
      </c>
      <c r="K50" s="14" t="str">
        <f t="shared" si="1"/>
        <v>08</v>
      </c>
      <c r="L50" s="15" t="str">
        <f t="shared" si="0"/>
        <v>L_パターン3_08</v>
      </c>
      <c r="M50" s="7" t="str">
        <f t="shared" si="2"/>
        <v>RAID5</v>
      </c>
      <c r="N50" s="7" t="str">
        <f t="shared" si="3"/>
        <v>5Data + 1Parity</v>
      </c>
      <c r="O50" s="11">
        <f t="shared" si="4"/>
        <v>4050</v>
      </c>
      <c r="R50" t="s">
        <v>240</v>
      </c>
    </row>
    <row r="51" spans="2:18">
      <c r="B51" s="281"/>
      <c r="C51" s="278"/>
      <c r="D51" s="18" t="s">
        <v>219</v>
      </c>
      <c r="E51" s="7" t="s">
        <v>195</v>
      </c>
      <c r="F51" s="7" t="s">
        <v>196</v>
      </c>
      <c r="G51" s="19">
        <v>4050</v>
      </c>
      <c r="I51" s="7" t="s">
        <v>201</v>
      </c>
      <c r="J51" s="7" t="s">
        <v>192</v>
      </c>
      <c r="K51" s="14" t="str">
        <f t="shared" si="1"/>
        <v>09</v>
      </c>
      <c r="L51" s="15" t="str">
        <f t="shared" si="0"/>
        <v>L_パターン3_09</v>
      </c>
      <c r="M51" s="7" t="str">
        <f t="shared" si="2"/>
        <v>RAID5</v>
      </c>
      <c r="N51" s="7" t="str">
        <f t="shared" si="3"/>
        <v>5Data + 1Parity</v>
      </c>
      <c r="O51" s="11">
        <f t="shared" si="4"/>
        <v>4050</v>
      </c>
      <c r="R51" t="s">
        <v>241</v>
      </c>
    </row>
    <row r="52" spans="2:18">
      <c r="B52" s="281"/>
      <c r="C52" s="278"/>
      <c r="D52" s="18" t="s">
        <v>242</v>
      </c>
      <c r="E52" s="7" t="s">
        <v>195</v>
      </c>
      <c r="F52" s="7" t="s">
        <v>196</v>
      </c>
      <c r="G52" s="19">
        <v>4050</v>
      </c>
      <c r="I52" s="7" t="s">
        <v>201</v>
      </c>
      <c r="J52" s="7" t="s">
        <v>192</v>
      </c>
      <c r="K52" s="14" t="str">
        <f t="shared" si="1"/>
        <v>10</v>
      </c>
      <c r="L52" s="15" t="str">
        <f t="shared" si="0"/>
        <v>L_パターン3_10</v>
      </c>
      <c r="M52" s="7" t="str">
        <f t="shared" si="2"/>
        <v>RAID5</v>
      </c>
      <c r="N52" s="7" t="str">
        <f t="shared" si="3"/>
        <v>5Data + 1Parity</v>
      </c>
      <c r="O52" s="11">
        <f t="shared" si="4"/>
        <v>4050</v>
      </c>
      <c r="R52" t="s">
        <v>243</v>
      </c>
    </row>
    <row r="53" spans="2:18">
      <c r="B53" s="281"/>
      <c r="C53" s="278"/>
      <c r="D53" s="18" t="s">
        <v>244</v>
      </c>
      <c r="E53" s="7" t="s">
        <v>195</v>
      </c>
      <c r="F53" s="7" t="s">
        <v>196</v>
      </c>
      <c r="G53" s="19">
        <v>4050</v>
      </c>
      <c r="I53" s="7" t="s">
        <v>201</v>
      </c>
      <c r="J53" s="7" t="s">
        <v>192</v>
      </c>
      <c r="K53" s="14" t="str">
        <f t="shared" si="1"/>
        <v>11</v>
      </c>
      <c r="L53" s="15" t="str">
        <f t="shared" si="0"/>
        <v>L_パターン3_11</v>
      </c>
      <c r="M53" s="7" t="str">
        <f t="shared" si="2"/>
        <v>RAID5</v>
      </c>
      <c r="N53" s="7" t="str">
        <f t="shared" si="3"/>
        <v>5Data + 1Parity</v>
      </c>
      <c r="O53" s="11">
        <f t="shared" si="4"/>
        <v>4050</v>
      </c>
      <c r="R53" t="s">
        <v>245</v>
      </c>
    </row>
    <row r="54" spans="2:18">
      <c r="B54" s="281"/>
      <c r="C54" s="278"/>
      <c r="D54" s="18" t="s">
        <v>246</v>
      </c>
      <c r="E54" s="7" t="s">
        <v>177</v>
      </c>
      <c r="F54" s="7" t="s">
        <v>178</v>
      </c>
      <c r="G54" s="19">
        <v>800</v>
      </c>
      <c r="I54" s="7" t="s">
        <v>201</v>
      </c>
      <c r="J54" s="7" t="s">
        <v>192</v>
      </c>
      <c r="K54" s="14" t="str">
        <f t="shared" si="1"/>
        <v>12</v>
      </c>
      <c r="L54" s="15" t="str">
        <f t="shared" si="0"/>
        <v>L_パターン3_12</v>
      </c>
      <c r="M54" s="7" t="str">
        <f t="shared" si="2"/>
        <v>RAID1</v>
      </c>
      <c r="N54" s="7" t="str">
        <f t="shared" si="3"/>
        <v>1Data + 1Mirror</v>
      </c>
      <c r="O54" s="11">
        <f t="shared" si="4"/>
        <v>800</v>
      </c>
      <c r="R54" t="s">
        <v>247</v>
      </c>
    </row>
    <row r="55" spans="2:18" ht="13.5" thickBot="1">
      <c r="B55" s="282"/>
      <c r="C55" s="279"/>
      <c r="D55" s="18" t="s">
        <v>248</v>
      </c>
      <c r="E55" s="12" t="s">
        <v>177</v>
      </c>
      <c r="F55" s="12" t="s">
        <v>178</v>
      </c>
      <c r="G55" s="20">
        <v>800</v>
      </c>
      <c r="I55" s="7" t="s">
        <v>201</v>
      </c>
      <c r="J55" s="7" t="s">
        <v>192</v>
      </c>
      <c r="K55" s="14" t="str">
        <f t="shared" si="1"/>
        <v>13</v>
      </c>
      <c r="L55" s="16" t="str">
        <f t="shared" si="0"/>
        <v>L_パターン3_13</v>
      </c>
      <c r="M55" s="12" t="str">
        <f t="shared" si="2"/>
        <v>RAID1</v>
      </c>
      <c r="N55" s="12" t="str">
        <f t="shared" si="3"/>
        <v>1Data + 1Mirror</v>
      </c>
      <c r="O55" s="13">
        <f t="shared" si="4"/>
        <v>800</v>
      </c>
      <c r="R55" t="s">
        <v>249</v>
      </c>
    </row>
    <row r="56" spans="2:18">
      <c r="R56" t="s">
        <v>250</v>
      </c>
    </row>
    <row r="57" spans="2:18">
      <c r="R57" t="s">
        <v>251</v>
      </c>
    </row>
    <row r="58" spans="2:18">
      <c r="R58" t="s">
        <v>252</v>
      </c>
    </row>
    <row r="59" spans="2:18">
      <c r="R59" t="s">
        <v>253</v>
      </c>
    </row>
    <row r="60" spans="2:18">
      <c r="R60" t="s">
        <v>254</v>
      </c>
    </row>
    <row r="61" spans="2:18">
      <c r="R61" t="s">
        <v>255</v>
      </c>
    </row>
    <row r="62" spans="2:18">
      <c r="R62" t="s">
        <v>256</v>
      </c>
    </row>
  </sheetData>
  <mergeCells count="8">
    <mergeCell ref="C42:C55"/>
    <mergeCell ref="B22:B55"/>
    <mergeCell ref="B13:B21"/>
    <mergeCell ref="C13:C15"/>
    <mergeCell ref="C16:C18"/>
    <mergeCell ref="C19:C21"/>
    <mergeCell ref="C22:C31"/>
    <mergeCell ref="C32:C41"/>
  </mergeCells>
  <phoneticPr fontId="5"/>
  <dataValidations count="2">
    <dataValidation type="list" allowBlank="1" showInputMessage="1" showErrorMessage="1" sqref="J13:J55" xr:uid="{00000000-0002-0000-0200-000000000000}">
      <formula1>list_パターン</formula1>
    </dataValidation>
    <dataValidation type="list" allowBlank="1" showInputMessage="1" showErrorMessage="1" sqref="I13:I55" xr:uid="{00000000-0002-0000-0200-000001000000}">
      <formula1>list_ストレージタイプ</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76"/>
  <sheetViews>
    <sheetView topLeftCell="A76" workbookViewId="0">
      <selection activeCell="A76" sqref="A76"/>
    </sheetView>
  </sheetViews>
  <sheetFormatPr defaultColWidth="9" defaultRowHeight="13" outlineLevelRow="1"/>
  <cols>
    <col min="1" max="1" width="61.36328125" customWidth="1"/>
    <col min="2" max="2" width="29.36328125" customWidth="1"/>
    <col min="3" max="3" width="10.453125" customWidth="1"/>
  </cols>
  <sheetData>
    <row r="1" spans="1:3" hidden="1" outlineLevel="1">
      <c r="A1" s="285" t="s">
        <v>257</v>
      </c>
      <c r="B1" s="285"/>
    </row>
    <row r="2" spans="1:3" hidden="1" outlineLevel="1">
      <c r="A2" s="1" t="s">
        <v>258</v>
      </c>
      <c r="B2" s="2" t="s">
        <v>259</v>
      </c>
    </row>
    <row r="3" spans="1:3" hidden="1" outlineLevel="1">
      <c r="A3" t="s">
        <v>260</v>
      </c>
      <c r="C3" s="286" t="s">
        <v>261</v>
      </c>
    </row>
    <row r="4" spans="1:3" hidden="1" outlineLevel="1">
      <c r="A4" t="s">
        <v>262</v>
      </c>
      <c r="B4" t="s">
        <v>263</v>
      </c>
      <c r="C4" s="286"/>
    </row>
    <row r="5" spans="1:3" hidden="1" outlineLevel="1">
      <c r="A5" t="s">
        <v>264</v>
      </c>
      <c r="B5" t="s">
        <v>263</v>
      </c>
      <c r="C5" s="286"/>
    </row>
    <row r="6" spans="1:3" hidden="1" outlineLevel="1">
      <c r="A6" t="s">
        <v>265</v>
      </c>
      <c r="B6" t="s">
        <v>263</v>
      </c>
      <c r="C6" s="286"/>
    </row>
    <row r="7" spans="1:3" hidden="1" outlineLevel="1">
      <c r="A7" t="s">
        <v>266</v>
      </c>
      <c r="B7" t="s">
        <v>263</v>
      </c>
      <c r="C7" s="286"/>
    </row>
    <row r="8" spans="1:3" hidden="1" outlineLevel="1">
      <c r="A8" s="3" t="s">
        <v>267</v>
      </c>
      <c r="B8" t="s">
        <v>263</v>
      </c>
      <c r="C8" s="286"/>
    </row>
    <row r="9" spans="1:3" hidden="1" outlineLevel="1">
      <c r="A9" s="3" t="s">
        <v>268</v>
      </c>
      <c r="B9" t="s">
        <v>263</v>
      </c>
      <c r="C9" s="286"/>
    </row>
    <row r="10" spans="1:3" hidden="1" outlineLevel="1">
      <c r="A10" s="3" t="s">
        <v>269</v>
      </c>
      <c r="B10" t="s">
        <v>263</v>
      </c>
      <c r="C10" s="286"/>
    </row>
    <row r="11" spans="1:3" hidden="1" outlineLevel="1">
      <c r="A11" s="3" t="s">
        <v>270</v>
      </c>
      <c r="B11" t="s">
        <v>263</v>
      </c>
      <c r="C11" s="286"/>
    </row>
    <row r="12" spans="1:3" hidden="1" outlineLevel="1">
      <c r="A12" t="s">
        <v>271</v>
      </c>
      <c r="B12" t="s">
        <v>272</v>
      </c>
    </row>
    <row r="13" spans="1:3" hidden="1" outlineLevel="1">
      <c r="A13" t="s">
        <v>273</v>
      </c>
      <c r="B13" t="s">
        <v>274</v>
      </c>
    </row>
    <row r="14" spans="1:3" hidden="1" outlineLevel="1">
      <c r="A14" t="s">
        <v>275</v>
      </c>
      <c r="B14" t="s">
        <v>274</v>
      </c>
    </row>
    <row r="15" spans="1:3" hidden="1" outlineLevel="1">
      <c r="A15" t="s">
        <v>276</v>
      </c>
      <c r="B15" t="s">
        <v>274</v>
      </c>
    </row>
    <row r="16" spans="1:3" hidden="1" outlineLevel="1">
      <c r="A16" t="s">
        <v>277</v>
      </c>
      <c r="B16" t="s">
        <v>274</v>
      </c>
    </row>
    <row r="17" spans="1:2" hidden="1" outlineLevel="1">
      <c r="A17" t="s">
        <v>278</v>
      </c>
      <c r="B17" t="s">
        <v>279</v>
      </c>
    </row>
    <row r="18" spans="1:2" hidden="1" outlineLevel="1">
      <c r="A18" t="s">
        <v>280</v>
      </c>
      <c r="B18" t="s">
        <v>279</v>
      </c>
    </row>
    <row r="19" spans="1:2" hidden="1" outlineLevel="1">
      <c r="A19" t="s">
        <v>281</v>
      </c>
      <c r="B19" t="s">
        <v>279</v>
      </c>
    </row>
    <row r="20" spans="1:2" hidden="1" outlineLevel="1">
      <c r="A20" t="s">
        <v>282</v>
      </c>
      <c r="B20" t="s">
        <v>279</v>
      </c>
    </row>
    <row r="21" spans="1:2" hidden="1" outlineLevel="1">
      <c r="A21" t="s">
        <v>283</v>
      </c>
      <c r="B21" t="s">
        <v>279</v>
      </c>
    </row>
    <row r="22" spans="1:2" hidden="1" outlineLevel="1">
      <c r="A22" t="s">
        <v>284</v>
      </c>
      <c r="B22" t="s">
        <v>279</v>
      </c>
    </row>
    <row r="23" spans="1:2" hidden="1" outlineLevel="1">
      <c r="A23" t="s">
        <v>285</v>
      </c>
      <c r="B23" t="s">
        <v>279</v>
      </c>
    </row>
    <row r="24" spans="1:2" hidden="1" outlineLevel="1">
      <c r="A24" t="s">
        <v>286</v>
      </c>
      <c r="B24" t="s">
        <v>279</v>
      </c>
    </row>
    <row r="25" spans="1:2" hidden="1" outlineLevel="1">
      <c r="A25" t="s">
        <v>287</v>
      </c>
      <c r="B25" t="s">
        <v>279</v>
      </c>
    </row>
    <row r="26" spans="1:2" hidden="1" outlineLevel="1">
      <c r="A26" t="s">
        <v>288</v>
      </c>
      <c r="B26" t="s">
        <v>279</v>
      </c>
    </row>
    <row r="27" spans="1:2" hidden="1" outlineLevel="1">
      <c r="A27" t="s">
        <v>289</v>
      </c>
      <c r="B27" t="s">
        <v>290</v>
      </c>
    </row>
    <row r="28" spans="1:2" hidden="1" outlineLevel="1">
      <c r="A28" t="s">
        <v>291</v>
      </c>
      <c r="B28" t="s">
        <v>290</v>
      </c>
    </row>
    <row r="29" spans="1:2" hidden="1" outlineLevel="1"/>
    <row r="30" spans="1:2" hidden="1" outlineLevel="1"/>
    <row r="31" spans="1:2" hidden="1" outlineLevel="1"/>
    <row r="32" spans="1:2" hidden="1" outlineLevel="1"/>
    <row r="33" spans="1:2" hidden="1" outlineLevel="1"/>
    <row r="34" spans="1:2" hidden="1" outlineLevel="1"/>
    <row r="35" spans="1:2" hidden="1" outlineLevel="1"/>
    <row r="36" spans="1:2" hidden="1" outlineLevel="1"/>
    <row r="37" spans="1:2" hidden="1" outlineLevel="1">
      <c r="A37" s="285" t="s">
        <v>292</v>
      </c>
      <c r="B37" s="285"/>
    </row>
    <row r="38" spans="1:2" hidden="1" outlineLevel="1">
      <c r="A38" s="4" t="s">
        <v>293</v>
      </c>
      <c r="B38" s="5"/>
    </row>
    <row r="39" spans="1:2" hidden="1" outlineLevel="1">
      <c r="A39" t="s">
        <v>260</v>
      </c>
    </row>
    <row r="40" spans="1:2" hidden="1" outlineLevel="1">
      <c r="A40" s="3" t="s">
        <v>294</v>
      </c>
      <c r="B40" t="s">
        <v>274</v>
      </c>
    </row>
    <row r="41" spans="1:2" hidden="1" outlineLevel="1">
      <c r="A41" s="3" t="s">
        <v>295</v>
      </c>
      <c r="B41" t="s">
        <v>274</v>
      </c>
    </row>
    <row r="42" spans="1:2" hidden="1" outlineLevel="1">
      <c r="A42" s="3"/>
    </row>
    <row r="43" spans="1:2" hidden="1" outlineLevel="1"/>
    <row r="44" spans="1:2" hidden="1" outlineLevel="1">
      <c r="A44" s="6" t="s">
        <v>296</v>
      </c>
    </row>
    <row r="45" spans="1:2" hidden="1" outlineLevel="1">
      <c r="A45" t="s">
        <v>260</v>
      </c>
    </row>
    <row r="46" spans="1:2" hidden="1" outlineLevel="1">
      <c r="A46" t="s">
        <v>297</v>
      </c>
      <c r="B46" t="s">
        <v>274</v>
      </c>
    </row>
    <row r="47" spans="1:2" hidden="1" outlineLevel="1">
      <c r="A47" t="s">
        <v>298</v>
      </c>
      <c r="B47" t="s">
        <v>274</v>
      </c>
    </row>
    <row r="48" spans="1:2" hidden="1" outlineLevel="1">
      <c r="A48" t="s">
        <v>299</v>
      </c>
      <c r="B48" t="s">
        <v>274</v>
      </c>
    </row>
    <row r="49" spans="1:2" hidden="1" outlineLevel="1">
      <c r="A49" t="s">
        <v>300</v>
      </c>
      <c r="B49" t="s">
        <v>274</v>
      </c>
    </row>
    <row r="50" spans="1:2" hidden="1" outlineLevel="1">
      <c r="A50" t="s">
        <v>294</v>
      </c>
      <c r="B50" t="s">
        <v>274</v>
      </c>
    </row>
    <row r="51" spans="1:2" hidden="1" outlineLevel="1">
      <c r="A51" t="s">
        <v>295</v>
      </c>
    </row>
    <row r="52" spans="1:2" hidden="1" outlineLevel="1"/>
    <row r="53" spans="1:2" hidden="1" outlineLevel="1"/>
    <row r="54" spans="1:2" hidden="1" outlineLevel="1">
      <c r="A54" s="3" t="s">
        <v>301</v>
      </c>
      <c r="B54" t="s">
        <v>302</v>
      </c>
    </row>
    <row r="55" spans="1:2" hidden="1" outlineLevel="1">
      <c r="A55" s="3" t="s">
        <v>303</v>
      </c>
      <c r="B55" t="s">
        <v>302</v>
      </c>
    </row>
    <row r="56" spans="1:2" hidden="1" outlineLevel="1">
      <c r="A56" s="3" t="s">
        <v>304</v>
      </c>
      <c r="B56" t="s">
        <v>302</v>
      </c>
    </row>
    <row r="57" spans="1:2" hidden="1" outlineLevel="1">
      <c r="A57" s="3" t="s">
        <v>305</v>
      </c>
      <c r="B57" t="s">
        <v>302</v>
      </c>
    </row>
    <row r="58" spans="1:2" hidden="1" outlineLevel="1">
      <c r="A58" s="3" t="s">
        <v>306</v>
      </c>
      <c r="B58" t="s">
        <v>307</v>
      </c>
    </row>
    <row r="59" spans="1:2" hidden="1" outlineLevel="1">
      <c r="A59" s="3" t="s">
        <v>308</v>
      </c>
      <c r="B59" t="s">
        <v>307</v>
      </c>
    </row>
    <row r="60" spans="1:2" hidden="1" outlineLevel="1">
      <c r="A60" s="3" t="s">
        <v>309</v>
      </c>
      <c r="B60" t="s">
        <v>279</v>
      </c>
    </row>
    <row r="61" spans="1:2" hidden="1" outlineLevel="1">
      <c r="A61" s="3" t="s">
        <v>310</v>
      </c>
      <c r="B61" t="s">
        <v>279</v>
      </c>
    </row>
    <row r="62" spans="1:2" hidden="1" outlineLevel="1">
      <c r="A62" s="3" t="s">
        <v>311</v>
      </c>
      <c r="B62" t="s">
        <v>279</v>
      </c>
    </row>
    <row r="63" spans="1:2" hidden="1" outlineLevel="1">
      <c r="A63" s="3" t="s">
        <v>312</v>
      </c>
      <c r="B63" t="s">
        <v>279</v>
      </c>
    </row>
    <row r="64" spans="1:2" hidden="1" outlineLevel="1"/>
    <row r="65" spans="1:1" hidden="1" outlineLevel="1"/>
    <row r="66" spans="1:1" hidden="1" outlineLevel="1"/>
    <row r="67" spans="1:1" hidden="1" outlineLevel="1">
      <c r="A67" t="s">
        <v>260</v>
      </c>
    </row>
    <row r="68" spans="1:1" hidden="1" outlineLevel="1">
      <c r="A68" t="s">
        <v>313</v>
      </c>
    </row>
    <row r="69" spans="1:1" hidden="1" outlineLevel="1">
      <c r="A69" t="s">
        <v>314</v>
      </c>
    </row>
    <row r="70" spans="1:1" hidden="1" outlineLevel="1">
      <c r="A70" t="s">
        <v>315</v>
      </c>
    </row>
    <row r="71" spans="1:1" hidden="1" outlineLevel="1">
      <c r="A71" t="s">
        <v>316</v>
      </c>
    </row>
    <row r="72" spans="1:1" hidden="1" outlineLevel="1">
      <c r="A72" s="3" t="s">
        <v>317</v>
      </c>
    </row>
    <row r="73" spans="1:1" hidden="1" outlineLevel="1">
      <c r="A73" s="3" t="s">
        <v>318</v>
      </c>
    </row>
    <row r="74" spans="1:1" hidden="1" outlineLevel="1">
      <c r="A74" s="3" t="s">
        <v>319</v>
      </c>
    </row>
    <row r="75" spans="1:1" hidden="1" outlineLevel="1">
      <c r="A75" s="3" t="s">
        <v>320</v>
      </c>
    </row>
    <row r="76" spans="1:1" collapsed="1"/>
  </sheetData>
  <sheetProtection selectLockedCells="1"/>
  <mergeCells count="3">
    <mergeCell ref="A1:B1"/>
    <mergeCell ref="C3:C11"/>
    <mergeCell ref="A37:B37"/>
  </mergeCells>
  <phoneticPr fontId="5"/>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F2B6A8FF39ABA49A59B09FE8B580DD7" ma:contentTypeVersion="13" ma:contentTypeDescription="新しいドキュメントを作成します。" ma:contentTypeScope="" ma:versionID="539a9eaf6726c033ac4cc6ae4a830a49">
  <xsd:schema xmlns:xsd="http://www.w3.org/2001/XMLSchema" xmlns:xs="http://www.w3.org/2001/XMLSchema" xmlns:p="http://schemas.microsoft.com/office/2006/metadata/properties" xmlns:ns2="b5c54d85-bf07-4c09-bf5d-7aac7bf64b26" xmlns:ns3="2525faf9-743b-4c11-b268-7e2979cb4165" targetNamespace="http://schemas.microsoft.com/office/2006/metadata/properties" ma:root="true" ma:fieldsID="c711f9e233850570563b73bffa631bbf" ns2:_="" ns3:_="">
    <xsd:import namespace="b5c54d85-bf07-4c09-bf5d-7aac7bf64b26"/>
    <xsd:import namespace="2525faf9-743b-4c11-b268-7e2979cb41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54d85-bf07-4c09-bf5d-7aac7bf64b2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25faf9-743b-4c11-b268-7e2979cb416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5EA2B9-439B-4DC8-B4E2-650D84681A02}">
  <ds:schemaRef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b5c54d85-bf07-4c09-bf5d-7aac7bf64b26"/>
    <ds:schemaRef ds:uri="http://schemas.microsoft.com/office/infopath/2007/PartnerControls"/>
    <ds:schemaRef ds:uri="2525faf9-743b-4c11-b268-7e2979cb4165"/>
    <ds:schemaRef ds:uri="http://purl.org/dc/terms/"/>
  </ds:schemaRefs>
</ds:datastoreItem>
</file>

<file path=customXml/itemProps2.xml><?xml version="1.0" encoding="utf-8"?>
<ds:datastoreItem xmlns:ds="http://schemas.openxmlformats.org/officeDocument/2006/customXml" ds:itemID="{FC8FC5B9-43FF-4952-93D5-0249C2A1C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54d85-bf07-4c09-bf5d-7aac7bf64b26"/>
    <ds:schemaRef ds:uri="2525faf9-743b-4c11-b268-7e2979cb4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8075AF-C78F-49C8-AF94-93BB8A61D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プラン変更確認シート（FCD）</vt:lpstr>
      <vt:lpstr>メニュー対応表</vt:lpstr>
      <vt:lpstr>list</vt:lpstr>
      <vt:lpstr>Table</vt:lpstr>
      <vt:lpstr>'プラン変更確認シート（FCD）'!Print_Area</vt:lpstr>
    </vt:vector>
  </TitlesOfParts>
  <Manager/>
  <Company>富士通株式会社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Zinrai Translation Service プラン変更確認シート</dc:title>
  <dc:subject/>
  <dc:creator>富士通株式会社</dc:creator>
  <cp:keywords>FUJITSU Human Centric AI Zinrai</cp:keywords>
  <dc:description/>
  <cp:lastModifiedBy>Maekawa, Toshiharu/前河 利治</cp:lastModifiedBy>
  <cp:revision/>
  <dcterms:created xsi:type="dcterms:W3CDTF">2016-01-07T02:10:37Z</dcterms:created>
  <dcterms:modified xsi:type="dcterms:W3CDTF">2023-03-16T05:37:47Z</dcterms:modified>
  <cp:category>FUJITSU CONFIDENTIAL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0x0101001F2B6A8FF39ABA49A59B09FE8B580DD7</vt:lpwstr>
  </property>
  <property fmtid="{D5CDD505-2E9C-101B-9397-08002B2CF9AE}" pid="3" name="作成日">
    <vt:filetime>2016-05-12T15:00:00Z</vt:filetime>
  </property>
  <property fmtid="{D5CDD505-2E9C-101B-9397-08002B2CF9AE}" pid="4" name="Order">
    <vt:r8>1900</vt:r8>
  </property>
  <property fmtid="{D5CDD505-2E9C-101B-9397-08002B2CF9AE}" pid="5" name="URL">
    <vt:lpwstr/>
  </property>
  <property fmtid="{D5CDD505-2E9C-101B-9397-08002B2CF9AE}" pid="6" name="MSIP_Label_a7295cc1-d279-42ac-ab4d-3b0f4fece050_Enabled">
    <vt:lpwstr>true</vt:lpwstr>
  </property>
  <property fmtid="{D5CDD505-2E9C-101B-9397-08002B2CF9AE}" pid="7" name="MSIP_Label_a7295cc1-d279-42ac-ab4d-3b0f4fece050_SetDate">
    <vt:lpwstr>2021-10-05T00:18:55Z</vt:lpwstr>
  </property>
  <property fmtid="{D5CDD505-2E9C-101B-9397-08002B2CF9AE}" pid="8" name="MSIP_Label_a7295cc1-d279-42ac-ab4d-3b0f4fece050_Method">
    <vt:lpwstr>Standard</vt:lpwstr>
  </property>
  <property fmtid="{D5CDD505-2E9C-101B-9397-08002B2CF9AE}" pid="9" name="MSIP_Label_a7295cc1-d279-42ac-ab4d-3b0f4fece050_Name">
    <vt:lpwstr>FUJITSU-RESTRICTED​</vt:lpwstr>
  </property>
  <property fmtid="{D5CDD505-2E9C-101B-9397-08002B2CF9AE}" pid="10" name="MSIP_Label_a7295cc1-d279-42ac-ab4d-3b0f4fece050_SiteId">
    <vt:lpwstr>a19f121d-81e1-4858-a9d8-736e267fd4c7</vt:lpwstr>
  </property>
  <property fmtid="{D5CDD505-2E9C-101B-9397-08002B2CF9AE}" pid="11" name="MSIP_Label_a7295cc1-d279-42ac-ab4d-3b0f4fece050_ActionId">
    <vt:lpwstr>176459b6-ba9c-4c85-8b69-3ce34659a157</vt:lpwstr>
  </property>
  <property fmtid="{D5CDD505-2E9C-101B-9397-08002B2CF9AE}" pid="12" name="MSIP_Label_a7295cc1-d279-42ac-ab4d-3b0f4fece050_ContentBits">
    <vt:lpwstr>0</vt:lpwstr>
  </property>
</Properties>
</file>